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defaultThemeVersion="202300"/>
  <mc:AlternateContent xmlns:mc="http://schemas.openxmlformats.org/markup-compatibility/2006">
    <mc:Choice Requires="x15">
      <x15ac:absPath xmlns:x15ac="http://schemas.microsoft.com/office/spreadsheetml/2010/11/ac" url="D:\retail price\"/>
    </mc:Choice>
  </mc:AlternateContent>
  <xr:revisionPtr revIDLastSave="0" documentId="13_ncr:1_{1C18D4A7-6204-4AA4-B100-0E17E4DF325C}" xr6:coauthVersionLast="47" xr6:coauthVersionMax="47" xr10:uidLastSave="{00000000-0000-0000-0000-000000000000}"/>
  <bookViews>
    <workbookView xWindow="-108" yWindow="-108" windowWidth="23256" windowHeight="12456" tabRatio="641" firstSheet="5" activeTab="9" xr2:uid="{3B6D2BD4-7243-493E-837F-A767D79094D9}"/>
  </bookViews>
  <sheets>
    <sheet name="Dim_products" sheetId="6" r:id="rId1"/>
    <sheet name="Fact_Retailed_Data" sheetId="2" r:id="rId2"/>
    <sheet name="Messy_Retail_Data (2)" sheetId="3" state="hidden" r:id="rId3"/>
    <sheet name="Messy_Retail_Data (3)" sheetId="4" state="hidden" r:id="rId4"/>
    <sheet name="Messy_Retail_Data (4)" sheetId="5" state="hidden" r:id="rId5"/>
    <sheet name="PIVOT TABLES" sheetId="7" r:id="rId6"/>
    <sheet name="Sales Performance" sheetId="1" r:id="rId7"/>
    <sheet name="Customers And Demand" sheetId="8" r:id="rId8"/>
    <sheet name="Pricing And Competition" sheetId="9" r:id="rId9"/>
    <sheet name="Product competitivness" sheetId="10" r:id="rId10"/>
  </sheets>
  <definedNames>
    <definedName name="ExternalData_2" localSheetId="1" hidden="1">Fact_Retailed_Data!$A$1:$AE$1949</definedName>
    <definedName name="ExternalData_3" localSheetId="0" hidden="1">Dim_products!$A$1:$H$53</definedName>
    <definedName name="Slicer_Date_Hierarchy">#N/A</definedName>
    <definedName name="Slicer_Date_Hierarchy1">#N/A</definedName>
    <definedName name="Slicer_Date_Hierarchy2">#N/A</definedName>
    <definedName name="Slicer_Date_Hierarchy3">#N/A</definedName>
    <definedName name="Slicer_product_category_name">#N/A</definedName>
    <definedName name="Slicer_product_category_name1">#N/A</definedName>
    <definedName name="Slicer_product_category_name2">#N/A</definedName>
    <definedName name="Slicer_product_category_name3">#N/A</definedName>
    <definedName name="Slicer_product_id">#N/A</definedName>
    <definedName name="Slicer_product_id1">#N/A</definedName>
    <definedName name="Slicer_product_id2">#N/A</definedName>
  </definedNames>
  <calcPr calcId="191029"/>
  <pivotCaches>
    <pivotCache cacheId="4404" r:id="rId11"/>
    <pivotCache cacheId="4407" r:id="rId12"/>
    <pivotCache cacheId="4419" r:id="rId13"/>
    <pivotCache cacheId="4458" r:id="rId14"/>
    <pivotCache cacheId="4482" r:id="rId15"/>
  </pivotCaches>
  <extLst>
    <ext xmlns:x14="http://schemas.microsoft.com/office/spreadsheetml/2009/9/main" uri="{876F7934-8845-4945-9796-88D515C7AA90}">
      <x14:pivotCaches>
        <pivotCache cacheId="2354" r:id="rId16"/>
        <pivotCache cacheId="2692" r:id="rId17"/>
        <pivotCache cacheId="3244" r:id="rId18"/>
        <pivotCache cacheId="3657" r:id="rId19"/>
      </x14:pivotCaches>
    </ex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841E416B-1EF1-43b6-AB56-02D37102CBD5}">
      <x15:pivotCaches>
        <pivotCache cacheId="4410" r:id="rId31"/>
        <pivotCache cacheId="4416" r:id="rId32"/>
        <pivotCache cacheId="4422" r:id="rId33"/>
        <pivotCache cacheId="4425" r:id="rId34"/>
        <pivotCache cacheId="4428" r:id="rId35"/>
        <pivotCache cacheId="4446" r:id="rId36"/>
        <pivotCache cacheId="4449" r:id="rId37"/>
        <pivotCache cacheId="4452" r:id="rId38"/>
        <pivotCache cacheId="4455" r:id="rId39"/>
        <pivotCache cacheId="4473" r:id="rId40"/>
        <pivotCache cacheId="4476" r:id="rId41"/>
        <pivotCache cacheId="4485" r:id="rId42"/>
      </x15:pivotCaches>
    </ext>
    <ext xmlns:x15="http://schemas.microsoft.com/office/spreadsheetml/2010/11/main" uri="{983426D0-5260-488c-9760-48F4B6AC55F4}">
      <x15:pivotTableReferences>
        <x15:pivotTableReference r:id="rId43"/>
        <x15:pivotTableReference r:id="rId44"/>
        <x15:pivotTableReference r:id="rId45"/>
        <x15:pivotTableReference r:id="rId46"/>
        <x15:pivotTableReference r:id="rId47"/>
        <x15:pivotTableReference r:id="rId48"/>
        <x15:pivotTableReference r:id="rId49"/>
        <x15:pivotTableReference r:id="rId50"/>
        <x15:pivotTableReference r:id="rId51"/>
        <x15:pivotTableReference r:id="rId52"/>
        <x15:pivotTableReference r:id="rId53"/>
        <x15:pivotTableReference r:id="rId5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ssy_Retail_Data_e800189e-ce92-4dea-9e45-2a403c12129a" name="Messy_Retail_Data" connection="Query - Messy_Retail_Data"/>
          <x15:modelTable id="Dim_products_41e6af8c-f5c5-441f-9f83-faa789199437" name="Dim_products" connection="Query - Dim_products"/>
          <x15:modelTable id="Calendar" name="Dim_Date" connection="Connection"/>
        </x15:modelTables>
        <x15:modelRelationships>
          <x15:modelRelationship fromTable="Messy_Retail_Data" fromColumn="Date" toTable="Dim_Date" toColumn="Date"/>
          <x15:modelRelationship fromTable="Messy_Retail_Data" fromColumn="product_id" toTable="Dim_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13" i="7" l="1"/>
  <c r="L13" i="7"/>
  <c r="K13" i="7"/>
  <c r="H12" i="7"/>
  <c r="G12" i="7"/>
  <c r="F12" i="7"/>
  <c r="E12" i="7"/>
  <c r="D12" i="7"/>
  <c r="C12" i="7"/>
  <c r="N8" i="7"/>
  <c r="M8" i="7"/>
  <c r="L8" i="7"/>
  <c r="K8" i="7"/>
  <c r="J8" i="7"/>
  <c r="I8" i="7"/>
  <c r="G8" i="7"/>
  <c r="F8" i="7"/>
  <c r="E8" i="7"/>
  <c r="D8" i="7"/>
  <c r="C8" i="7"/>
  <c r="AF17" i="7" a="1"/>
  <c r="AD17" i="7" a="1"/>
  <c r="AE17" i="7" a="1"/>
  <c r="AG17" i="7"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0E6116-2B53-4ACA-A51F-F4879908C931}" name="Connection" type="104" refreshedVersion="0" background="1">
    <extLst>
      <ext xmlns:x15="http://schemas.microsoft.com/office/spreadsheetml/2010/11/main" uri="{DE250136-89BD-433C-8126-D09CA5730AF9}">
        <x15:connection id="Calendar"/>
      </ext>
    </extLst>
  </connection>
  <connection id="2" xr16:uid="{1A097FF1-FF26-4674-8459-B60DB993CD10}" keepAlive="1" name="ModelConnection_ExternalData_2" description="Data Model" type="5" refreshedVersion="8" minRefreshableVersion="5" saveData="1">
    <dbPr connection="Data Model Connection" command="Messy_Retail_Data" commandType="3"/>
    <extLst>
      <ext xmlns:x15="http://schemas.microsoft.com/office/spreadsheetml/2010/11/main" uri="{DE250136-89BD-433C-8126-D09CA5730AF9}">
        <x15:connection id="" model="1"/>
      </ext>
    </extLst>
  </connection>
  <connection id="3" xr16:uid="{028756DD-55D0-4127-81C8-79A3D81CA001}" keepAlive="1" name="ModelConnection_ExternalData_3" description="Data Model" type="5" refreshedVersion="8" minRefreshableVersion="5" saveData="1">
    <dbPr connection="Data Model Connection" command="Dim_products" commandType="3"/>
    <extLst>
      <ext xmlns:x15="http://schemas.microsoft.com/office/spreadsheetml/2010/11/main" uri="{DE250136-89BD-433C-8126-D09CA5730AF9}">
        <x15:connection id="" model="1"/>
      </ext>
    </extLst>
  </connection>
  <connection id="4" xr16:uid="{936AFA9F-E7ED-4BF2-88BC-6638C07D4ABB}" name="Query - Dim_products" description="Connection to the 'Dim_products' query in the workbook." type="100" refreshedVersion="8" minRefreshableVersion="5">
    <extLst>
      <ext xmlns:x15="http://schemas.microsoft.com/office/spreadsheetml/2010/11/main" uri="{DE250136-89BD-433C-8126-D09CA5730AF9}">
        <x15:connection id="3eb3540f-d262-445b-98aa-8c9007dc2dff"/>
      </ext>
    </extLst>
  </connection>
  <connection id="5" xr16:uid="{A4EF993B-9DE9-4C4D-9BFF-29D304C32980}" name="Query - Messy_Retail_Data" description="Connection to the 'Messy_Retail_Data' query in the workbook." type="100" refreshedVersion="8" minRefreshableVersion="5">
    <extLst>
      <ext xmlns:x15="http://schemas.microsoft.com/office/spreadsheetml/2010/11/main" uri="{DE250136-89BD-433C-8126-D09CA5730AF9}">
        <x15:connection id="c5cc62e8-7b3b-484a-aa7c-3b3c7683a389"/>
      </ext>
    </extLst>
  </connection>
  <connection id="6" xr16:uid="{3734C5F5-0F68-4874-A518-F22BEB04AB4B}" keepAlive="1" name="Query - Messy_Retail_Data (2)" description="Connection to the 'Messy_Retail_Data (2)' query in the workbook." type="5" refreshedVersion="8" background="1" saveData="1">
    <dbPr connection="Provider=Microsoft.Mashup.OleDb.1;Data Source=$Workbook$;Location=&quot;Messy_Retail_Data (2)&quot;;Extended Properties=&quot;&quot;" command="SELECT * FROM [Messy_Retail_Data (2)]"/>
  </connection>
  <connection id="7" xr16:uid="{509B8740-78CD-4AD1-87EC-9B75A73B9B2D}" keepAlive="1" name="Query - Messy_Retail_Data (3)" description="Connection to the 'Messy_Retail_Data (3)' query in the workbook." type="5" refreshedVersion="8" background="1" saveData="1">
    <dbPr connection="Provider=Microsoft.Mashup.OleDb.1;Data Source=$Workbook$;Location=&quot;Messy_Retail_Data (3)&quot;;Extended Properties=&quot;&quot;" command="SELECT * FROM [Messy_Retail_Data (3)]"/>
  </connection>
  <connection id="8" xr16:uid="{29E0DBA3-7C10-41EA-B232-33BA67E7D011}" keepAlive="1" name="Query - Messy_Retail_Data (4)" description="Connection to the 'Messy_Retail_Data (4)' query in the workbook." type="5" refreshedVersion="8" background="1" saveData="1">
    <dbPr connection="Provider=Microsoft.Mashup.OleDb.1;Data Source=$Workbook$;Location=&quot;Messy_Retail_Data (4)&quot;;Extended Properties=&quot;&quot;" command="SELECT * FROM [Messy_Retail_Data (4)]"/>
  </connection>
  <connection id="9" xr16:uid="{B31C1966-9A9A-4613-AB85-18B708F6A2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<sst xmlns="http://schemas.openxmlformats.org/spreadsheetml/2006/main" count="6087" uniqueCount="127">
  <si>
    <t>product_id</t>
  </si>
  <si>
    <t>product_category_name</t>
  </si>
  <si>
    <t>qty</t>
  </si>
  <si>
    <t>total_price.1</t>
  </si>
  <si>
    <t>product_photos_qty</t>
  </si>
  <si>
    <t>customers</t>
  </si>
  <si>
    <t>weekday</t>
  </si>
  <si>
    <t>weekend</t>
  </si>
  <si>
    <t>holiday</t>
  </si>
  <si>
    <t>month</t>
  </si>
  <si>
    <t>year</t>
  </si>
  <si>
    <t>s</t>
  </si>
  <si>
    <t>volume</t>
  </si>
  <si>
    <t>comp_1</t>
  </si>
  <si>
    <t>ps1</t>
  </si>
  <si>
    <t>fp1</t>
  </si>
  <si>
    <t>comp_2</t>
  </si>
  <si>
    <t>ps2</t>
  </si>
  <si>
    <t>fp2</t>
  </si>
  <si>
    <t>comp_3</t>
  </si>
  <si>
    <t>ps3</t>
  </si>
  <si>
    <t>fp3</t>
  </si>
  <si>
    <t>lag_price</t>
  </si>
  <si>
    <t>Date</t>
  </si>
  <si>
    <t>WATCHES5</t>
  </si>
  <si>
    <t>BED5</t>
  </si>
  <si>
    <t>BED_BATH_TABLE</t>
  </si>
  <si>
    <t>GARDEN9</t>
  </si>
  <si>
    <t>CONSOLES2</t>
  </si>
  <si>
    <t>COMPUTERS1</t>
  </si>
  <si>
    <t>COMPUTERS_ACCESSORIES</t>
  </si>
  <si>
    <t>HEALTH10</t>
  </si>
  <si>
    <t>HEALTH_BEAUTY</t>
  </si>
  <si>
    <t>WATCHES_GIFTS</t>
  </si>
  <si>
    <t>COMPUTERS6</t>
  </si>
  <si>
    <t>CONSOLES_GAMES</t>
  </si>
  <si>
    <t>GARDEN_TOOLS</t>
  </si>
  <si>
    <t>GARDEN10</t>
  </si>
  <si>
    <t>WATCHES4</t>
  </si>
  <si>
    <t>COOL4</t>
  </si>
  <si>
    <t>COOL_STUFF</t>
  </si>
  <si>
    <t>HEALTH2</t>
  </si>
  <si>
    <t>HEALTH7</t>
  </si>
  <si>
    <t>WATCHES3</t>
  </si>
  <si>
    <t>WATCHES7</t>
  </si>
  <si>
    <t>WATCHES1</t>
  </si>
  <si>
    <t>COOL2</t>
  </si>
  <si>
    <t>HEALTH5</t>
  </si>
  <si>
    <t>PERFUMERY2</t>
  </si>
  <si>
    <t>PERFUMERY</t>
  </si>
  <si>
    <t>BED3</t>
  </si>
  <si>
    <t>GARDEN7</t>
  </si>
  <si>
    <t>FURNITURE3</t>
  </si>
  <si>
    <t>GARDEN3</t>
  </si>
  <si>
    <t>HEALTH8</t>
  </si>
  <si>
    <t>COOL1</t>
  </si>
  <si>
    <t>GARDEN4</t>
  </si>
  <si>
    <t>COOL5</t>
  </si>
  <si>
    <t>WATCHES8</t>
  </si>
  <si>
    <t>HEALTH1</t>
  </si>
  <si>
    <t>WATCHES2</t>
  </si>
  <si>
    <t>GARDEN8</t>
  </si>
  <si>
    <t>HEALTH9</t>
  </si>
  <si>
    <t>COMPUTERS4</t>
  </si>
  <si>
    <t>COMPUTERS2</t>
  </si>
  <si>
    <t>FURNITURE1</t>
  </si>
  <si>
    <t>FURNITURE_DECOR</t>
  </si>
  <si>
    <t>WATCHES6</t>
  </si>
  <si>
    <t>HEALTH3</t>
  </si>
  <si>
    <t>GARDEN2</t>
  </si>
  <si>
    <t>BED1</t>
  </si>
  <si>
    <t>CONSOLES1</t>
  </si>
  <si>
    <t>FURNITURE2</t>
  </si>
  <si>
    <t>BED2</t>
  </si>
  <si>
    <t>BED4</t>
  </si>
  <si>
    <t>COMPUTERS3</t>
  </si>
  <si>
    <t>FURNITURE4</t>
  </si>
  <si>
    <t>HEALTH6</t>
  </si>
  <si>
    <t>GARDEN1</t>
  </si>
  <si>
    <t>HEALTH4</t>
  </si>
  <si>
    <t>GARDEN6</t>
  </si>
  <si>
    <t>PERFUMERY1</t>
  </si>
  <si>
    <t>COMPUTERS5</t>
  </si>
  <si>
    <t>GARDEN5</t>
  </si>
  <si>
    <t>COOL3</t>
  </si>
  <si>
    <t>cleaned_product_weight</t>
  </si>
  <si>
    <t>unit_price_cleaned</t>
  </si>
  <si>
    <t>Product_Score</t>
  </si>
  <si>
    <t>product_desc_length</t>
  </si>
  <si>
    <t>product_name_length</t>
  </si>
  <si>
    <t xml:space="preserve"> </t>
  </si>
  <si>
    <t>total units sold</t>
  </si>
  <si>
    <t>avg unit price</t>
  </si>
  <si>
    <t>total sales</t>
  </si>
  <si>
    <t>avg product score</t>
  </si>
  <si>
    <t>Price Variance</t>
  </si>
  <si>
    <t>Avg Market Score</t>
  </si>
  <si>
    <t xml:space="preserve">  </t>
  </si>
  <si>
    <t>cleaned_freight_price</t>
  </si>
  <si>
    <t>Avg Market Freight Price</t>
  </si>
  <si>
    <t>avg freight price</t>
  </si>
  <si>
    <t>freight cost per unit</t>
  </si>
  <si>
    <t>Row Labels</t>
  </si>
  <si>
    <t>1. Short (0-500)</t>
  </si>
  <si>
    <t>2. Medium (500-1500)</t>
  </si>
  <si>
    <t>3. Long (1500+)</t>
  </si>
  <si>
    <t>product desc length category</t>
  </si>
  <si>
    <t>.</t>
  </si>
  <si>
    <t>REVENUE GROWTH</t>
  </si>
  <si>
    <t>`</t>
  </si>
  <si>
    <t>seasonality</t>
  </si>
  <si>
    <t>Avg Market Price</t>
  </si>
  <si>
    <t>Quality Variance</t>
  </si>
  <si>
    <t>Freight Variance</t>
  </si>
  <si>
    <t>Premium</t>
  </si>
  <si>
    <t>Overpriced</t>
  </si>
  <si>
    <t>Budget</t>
  </si>
  <si>
    <t>Value Category</t>
  </si>
  <si>
    <t>Conversion Rate%</t>
  </si>
  <si>
    <t>MOM Conversion Rate</t>
  </si>
  <si>
    <t>MOM Units Sold%</t>
  </si>
  <si>
    <t>Products</t>
  </si>
  <si>
    <t>Star / Bargain</t>
  </si>
  <si>
    <t>Market Average</t>
  </si>
  <si>
    <t>Shipping Killer</t>
  </si>
  <si>
    <t>products</t>
  </si>
  <si>
    <t>Total 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</si>
</sst>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0.00%"/>
    <numFmt numFmtId="165" formatCode="&quot;$&quot;#,##0.00"/>
    <numFmt numFmtId="166" formatCode="0.0%"/>
    <numFmt numFmtId="167" formatCode="&quot;$&quot;#,##0"/>
    <numFmt numFmtId="168" formatCode="0.000"/>
    <numFmt numFmtId="169" formatCode="\$#,##0;\(\$#,##0\);\$#,##0"/>
    <numFmt numFmtId="170" formatCode="0%;\-0%;0%"/>
  </numFmts>
  <fonts count="5" x14ac:knownFonts="1">
    <font>
      <sz val="11"/>
      <color theme="1"/>
      <name val="Aptos Narrow"/>
      <family val="2"/>
      <scheme val="minor"/>
    </font>
    <font>
      <sz val="8"/>
      <name val="Aptos Narrow"/>
      <family val="2"/>
      <scheme val="minor"/>
    </font>
    <font>
      <sz val="11"/>
      <color theme="1"/>
      <name val="Aptos Narrow"/>
      <family val="2"/>
      <scheme val="minor"/>
    </font>
    <font>
      <b/>
      <sz val="15"/>
      <color theme="3"/>
      <name val="Aptos Narrow"/>
      <family val="2"/>
      <scheme val="minor"/>
    </font>
    <font>
      <b/>
      <sz val="18"/>
      <color theme="3"/>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3" fillId="0" borderId="1" applyNumberFormat="0" applyFill="0" applyAlignment="0" applyProtection="0"/>
  </cellStyleXfs>
  <cellXfs count="23">
    <xf numFmtId="0" fontId="0" fillId="0" borderId="0" xfId="0"/>
    <xf numFmtId="14" fontId="0" fillId="0" borderId="0" xfId="0" applyNumberFormat="1"/>
    <xf numFmtId="0" fontId="0" fillId="2" borderId="0" xfId="0" applyFill="1"/>
    <xf numFmtId="1" fontId="0" fillId="0" borderId="0" xfId="0" applyNumberFormat="1"/>
    <xf numFmtId="2" fontId="0" fillId="0" borderId="0" xfId="0" applyNumberFormat="1"/>
    <xf numFmtId="164" fontId="0" fillId="0" borderId="0" xfId="0" applyNumberFormat="1"/>
    <xf numFmtId="10" fontId="0" fillId="0" borderId="0" xfId="1" applyNumberFormat="1" applyFont="1"/>
    <xf numFmtId="165" fontId="0" fillId="0" borderId="0" xfId="0" applyNumberFormat="1"/>
    <xf numFmtId="10"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3" fillId="0" borderId="2" xfId="2" applyFill="1" applyBorder="1"/>
    <xf numFmtId="2" fontId="3" fillId="0" borderId="2" xfId="2" applyNumberFormat="1" applyFill="1" applyBorder="1"/>
    <xf numFmtId="165" fontId="4" fillId="0" borderId="2" xfId="2" applyNumberFormat="1" applyFont="1" applyFill="1" applyBorder="1"/>
    <xf numFmtId="2" fontId="4" fillId="0" borderId="2" xfId="2" applyNumberFormat="1" applyFont="1" applyFill="1" applyBorder="1"/>
    <xf numFmtId="0" fontId="4" fillId="0" borderId="2" xfId="2" applyFont="1" applyFill="1" applyBorder="1"/>
    <xf numFmtId="170" fontId="0" fillId="0" borderId="0" xfId="0" applyNumberFormat="1"/>
    <xf numFmtId="2" fontId="0" fillId="0" borderId="0" xfId="1" applyNumberFormat="1" applyFont="1"/>
    <xf numFmtId="9" fontId="0" fillId="0" borderId="0" xfId="1" applyNumberFormat="1" applyFont="1"/>
  </cellXfs>
  <cellStyles count="3">
    <cellStyle name="Heading 1" xfId="2" builtinId="16"/>
    <cellStyle name="Normal" xfId="0" builtinId="0"/>
    <cellStyle name="Percent" xfId="1" builtinId="5"/>
  </cellStyles>
  <dxfs count="12">
    <dxf>
      <border diagonalUp="0" diagonalDown="0">
        <left/>
        <right/>
        <top/>
        <bottom/>
        <vertical/>
        <horizontal/>
      </border>
    </dxf>
    <dxf>
      <numFmt numFmtId="19" formatCode="m/d/yyyy"/>
    </dxf>
    <dxf>
      <numFmt numFmtId="0" formatCode="General"/>
    </dxf>
    <dxf>
      <numFmt numFmtId="0" formatCode="General"/>
    </dxf>
    <dxf>
      <numFmt numFmtId="0" formatCode="General"/>
    </dxf>
    <dxf>
      <numFmt numFmtId="0" formatCode="General"/>
    </dxf>
    <dxf>
      <font>
        <b/>
        <i val="0"/>
        <name val="Aptos Display"/>
        <family val="2"/>
        <scheme val="major"/>
      </font>
      <border diagonalUp="0" diagonalDown="0">
        <left/>
        <right/>
        <top/>
        <bottom/>
        <vertical/>
        <horizontal/>
      </border>
    </dxf>
    <dxf>
      <font>
        <b/>
        <i val="0"/>
        <name val="Aptos Display"/>
        <family val="2"/>
        <scheme val="major"/>
      </font>
      <fill>
        <patternFill patternType="none">
          <bgColor auto="1"/>
        </patternFill>
      </fill>
      <border diagonalUp="0" diagonalDown="0">
        <left/>
        <right/>
        <top/>
        <bottom/>
        <vertical/>
        <horizontal/>
      </border>
    </dxf>
    <dxf>
      <font>
        <b/>
        <i val="0"/>
      </font>
      <fill>
        <patternFill patternType="none">
          <bgColor auto="1"/>
        </patternFill>
      </fill>
      <border diagonalUp="0" diagonalDown="0">
        <left/>
        <right/>
        <top/>
        <bottom/>
        <vertical/>
        <horizontal/>
      </border>
    </dxf>
    <dxf>
      <font>
        <b/>
        <i val="0"/>
      </font>
      <fill>
        <patternFill patternType="none">
          <bgColor auto="1"/>
        </patternFill>
      </fill>
    </dxf>
    <dxf>
      <font>
        <b/>
        <i val="0"/>
      </font>
      <fill>
        <patternFill patternType="none">
          <bgColor auto="1"/>
        </patternFill>
      </fill>
      <border diagonalUp="0" diagonalDown="0">
        <left/>
        <right/>
        <top/>
        <bottom/>
        <vertical/>
        <horizontal/>
      </border>
    </dxf>
    <dxf>
      <font>
        <b/>
        <i val="0"/>
        <strike/>
      </font>
      <fill>
        <patternFill patternType="none">
          <bgColor auto="1"/>
        </patternFill>
      </fill>
      <border diagonalUp="0" diagonalDown="0">
        <left/>
        <right/>
        <top/>
        <bottom/>
        <vertical/>
        <horizontal/>
      </border>
    </dxf>
  </dxfs>
  <tableStyles count="3" defaultTableStyle="TableStyleMedium2" defaultPivotStyle="PivotStyleLight16">
    <tableStyle name="PivotTable Style 1" table="0" count="4" xr9:uid="{E1BAF5A8-54C8-48F3-A4F1-CD744954A139}">
      <tableStyleElement type="wholeTable" dxfId="11"/>
      <tableStyleElement type="headerRow" dxfId="10"/>
      <tableStyleElement type="firstHeaderCell" dxfId="9"/>
      <tableStyleElement type="pageFieldLabels" dxfId="8"/>
    </tableStyle>
    <tableStyle name="Slicer Style 1" pivot="0" table="0" count="4" xr9:uid="{C682D2B9-32EE-4292-A503-4A59612AC40F}">
      <tableStyleElement type="wholeTable" dxfId="7"/>
      <tableStyleElement type="headerRow" dxfId="6"/>
    </tableStyle>
    <tableStyle name="Slicer Style 1 2" pivot="0" table="0" count="4" xr9:uid="{334FA043-E1ED-4B95-9B5C-714D8196430B}">
      <tableStyleElement type="wholeTable" dxfId="0"/>
    </tableStyle>
  </tableStyles>
  <colors>
    <mruColors>
      <color rgb="FF123B4A"/>
      <color rgb="FF595959"/>
      <color rgb="FFFFFFFF"/>
      <color rgb="FF2FA7DD"/>
    </mruColors>
  </colors>
  <extLst>
    <ext xmlns:x14="http://schemas.microsoft.com/office/spreadsheetml/2009/9/main" uri="{46F421CA-312F-682f-3DD2-61675219B42D}">
      <x14:dxfs count="4">
        <dxf>
          <font>
            <b/>
            <i val="0"/>
            <color theme="0"/>
            <name val="Aptos Display"/>
            <family val="2"/>
            <scheme val="major"/>
          </font>
          <fill>
            <patternFill>
              <bgColor theme="4"/>
            </patternFill>
          </fill>
        </dxf>
        <dxf>
          <font>
            <b/>
            <i val="0"/>
            <color theme="3"/>
            <name val="Aptos Display"/>
            <family val="2"/>
            <scheme val="major"/>
          </font>
          <fill>
            <patternFill patternType="none">
              <bgColor auto="1"/>
            </patternFill>
          </fill>
        </dxf>
        <dxf>
          <fill>
            <patternFill>
              <bgColor rgb="FF00B0F0"/>
            </patternFill>
          </fill>
        </dxf>
        <dxf>
          <font>
            <b/>
            <i val="0"/>
            <name val="Aptos Display"/>
            <family val="2"/>
            <scheme val="major"/>
          </font>
          <fill>
            <patternFill patternType="solid">
              <bgColor rgb="FF007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s>
        </x14:slicerStyle>
        <x14:slicerStyle name="Slicer Style 1 2">
          <x14:slicerStyleElements>
            <x14:slicerStyleElement type="unselectedItemWithData" dxfId="1"/>
            <x14:slicerStyleElement type="selectedItemWithData" dxfId="0"/>
            <x14:slicerStyleElement type="selectedItemWithNoData"/>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7.xml"/><Relationship Id="rId21" Type="http://schemas.microsoft.com/office/2007/relationships/slicerCache" Target="slicerCaches/slicerCache2.xml"/><Relationship Id="rId42" Type="http://schemas.openxmlformats.org/officeDocument/2006/relationships/pivotCacheDefinition" Target="pivotCache/pivotCacheDefinition21.xml"/><Relationship Id="rId47" Type="http://schemas.openxmlformats.org/officeDocument/2006/relationships/pivotTable" Target="pivotTables/pivotTable5.xml"/><Relationship Id="rId63" Type="http://schemas.openxmlformats.org/officeDocument/2006/relationships/customXml" Target="../customXml/item2.xml"/><Relationship Id="rId68" Type="http://schemas.openxmlformats.org/officeDocument/2006/relationships/customXml" Target="../customXml/item7.xml"/><Relationship Id="rId84" Type="http://schemas.openxmlformats.org/officeDocument/2006/relationships/customXml" Target="../customXml/item23.xml"/><Relationship Id="rId89" Type="http://schemas.openxmlformats.org/officeDocument/2006/relationships/customXml" Target="../customXml/item28.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11.xml"/><Relationship Id="rId37" Type="http://schemas.openxmlformats.org/officeDocument/2006/relationships/pivotCacheDefinition" Target="pivotCache/pivotCacheDefinition16.xml"/><Relationship Id="rId53" Type="http://schemas.openxmlformats.org/officeDocument/2006/relationships/pivotTable" Target="pivotTables/pivotTable11.xml"/><Relationship Id="rId58" Type="http://schemas.openxmlformats.org/officeDocument/2006/relationships/sharedStrings" Target="sharedStrings.xml"/><Relationship Id="rId74" Type="http://schemas.openxmlformats.org/officeDocument/2006/relationships/customXml" Target="../customXml/item13.xml"/><Relationship Id="rId79" Type="http://schemas.openxmlformats.org/officeDocument/2006/relationships/customXml" Target="../customXml/item18.xml"/><Relationship Id="rId102" Type="http://schemas.openxmlformats.org/officeDocument/2006/relationships/customXml" Target="../customXml/item41.xml"/><Relationship Id="rId5" Type="http://schemas.openxmlformats.org/officeDocument/2006/relationships/worksheet" Target="worksheets/sheet5.xml"/><Relationship Id="rId90" Type="http://schemas.openxmlformats.org/officeDocument/2006/relationships/customXml" Target="../customXml/item29.xml"/><Relationship Id="rId95" Type="http://schemas.openxmlformats.org/officeDocument/2006/relationships/customXml" Target="../customXml/item34.xml"/><Relationship Id="rId22" Type="http://schemas.microsoft.com/office/2007/relationships/slicerCache" Target="slicerCaches/slicerCache3.xml"/><Relationship Id="rId27" Type="http://schemas.microsoft.com/office/2007/relationships/slicerCache" Target="slicerCaches/slicerCache8.xml"/><Relationship Id="rId43" Type="http://schemas.openxmlformats.org/officeDocument/2006/relationships/pivotTable" Target="pivotTables/pivotTable1.xml"/><Relationship Id="rId48" Type="http://schemas.openxmlformats.org/officeDocument/2006/relationships/pivotTable" Target="pivotTables/pivotTable6.xml"/><Relationship Id="rId64" Type="http://schemas.openxmlformats.org/officeDocument/2006/relationships/customXml" Target="../customXml/item3.xml"/><Relationship Id="rId69" Type="http://schemas.openxmlformats.org/officeDocument/2006/relationships/customXml" Target="../customXml/item8.xml"/><Relationship Id="rId80" Type="http://schemas.openxmlformats.org/officeDocument/2006/relationships/customXml" Target="../customXml/item19.xml"/><Relationship Id="rId85" Type="http://schemas.openxmlformats.org/officeDocument/2006/relationships/customXml" Target="../customXml/item24.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33" Type="http://schemas.openxmlformats.org/officeDocument/2006/relationships/pivotCacheDefinition" Target="pivotCache/pivotCacheDefinition12.xml"/><Relationship Id="rId38" Type="http://schemas.openxmlformats.org/officeDocument/2006/relationships/pivotCacheDefinition" Target="pivotCache/pivotCacheDefinition17.xml"/><Relationship Id="rId59" Type="http://schemas.openxmlformats.org/officeDocument/2006/relationships/sheetMetadata" Target="metadata.xml"/><Relationship Id="rId103" Type="http://schemas.openxmlformats.org/officeDocument/2006/relationships/customXml" Target="../customXml/item42.xml"/><Relationship Id="rId20" Type="http://schemas.microsoft.com/office/2007/relationships/slicerCache" Target="slicerCaches/slicerCache1.xml"/><Relationship Id="rId41" Type="http://schemas.openxmlformats.org/officeDocument/2006/relationships/pivotCacheDefinition" Target="pivotCache/pivotCacheDefinition20.xml"/><Relationship Id="rId54" Type="http://schemas.openxmlformats.org/officeDocument/2006/relationships/pivotTable" Target="pivotTables/pivotTable12.xml"/><Relationship Id="rId62" Type="http://schemas.openxmlformats.org/officeDocument/2006/relationships/customXml" Target="../customXml/item1.xml"/><Relationship Id="rId70" Type="http://schemas.openxmlformats.org/officeDocument/2006/relationships/customXml" Target="../customXml/item9.xml"/><Relationship Id="rId75" Type="http://schemas.openxmlformats.org/officeDocument/2006/relationships/customXml" Target="../customXml/item14.xml"/><Relationship Id="rId83" Type="http://schemas.openxmlformats.org/officeDocument/2006/relationships/customXml" Target="../customXml/item22.xml"/><Relationship Id="rId88" Type="http://schemas.openxmlformats.org/officeDocument/2006/relationships/customXml" Target="../customXml/item27.xml"/><Relationship Id="rId91" Type="http://schemas.openxmlformats.org/officeDocument/2006/relationships/customXml" Target="../customXml/item30.xml"/><Relationship Id="rId96"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4.xml"/><Relationship Id="rId28" Type="http://schemas.microsoft.com/office/2007/relationships/slicerCache" Target="slicerCaches/slicerCache9.xml"/><Relationship Id="rId36" Type="http://schemas.openxmlformats.org/officeDocument/2006/relationships/pivotCacheDefinition" Target="pivotCache/pivotCacheDefinition15.xml"/><Relationship Id="rId49" Type="http://schemas.openxmlformats.org/officeDocument/2006/relationships/pivotTable" Target="pivotTables/pivotTable7.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pivotCacheDefinition" Target="pivotCache/pivotCacheDefinition10.xml"/><Relationship Id="rId44" Type="http://schemas.openxmlformats.org/officeDocument/2006/relationships/pivotTable" Target="pivotTables/pivotTable2.xml"/><Relationship Id="rId52" Type="http://schemas.openxmlformats.org/officeDocument/2006/relationships/pivotTable" Target="pivotTables/pivotTable10.xml"/><Relationship Id="rId60" Type="http://schemas.openxmlformats.org/officeDocument/2006/relationships/powerPivotData" Target="model/item.data"/><Relationship Id="rId65" Type="http://schemas.openxmlformats.org/officeDocument/2006/relationships/customXml" Target="../customXml/item4.xml"/><Relationship Id="rId73" Type="http://schemas.openxmlformats.org/officeDocument/2006/relationships/customXml" Target="../customXml/item12.xml"/><Relationship Id="rId78" Type="http://schemas.openxmlformats.org/officeDocument/2006/relationships/customXml" Target="../customXml/item17.xml"/><Relationship Id="rId81" Type="http://schemas.openxmlformats.org/officeDocument/2006/relationships/customXml" Target="../customXml/item20.xml"/><Relationship Id="rId86" Type="http://schemas.openxmlformats.org/officeDocument/2006/relationships/customXml" Target="../customXml/item25.xml"/><Relationship Id="rId94" Type="http://schemas.openxmlformats.org/officeDocument/2006/relationships/customXml" Target="../customXml/item33.xml"/><Relationship Id="rId99" Type="http://schemas.openxmlformats.org/officeDocument/2006/relationships/customXml" Target="../customXml/item38.xml"/><Relationship Id="rId101"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18.xml"/><Relationship Id="rId34" Type="http://schemas.openxmlformats.org/officeDocument/2006/relationships/pivotCacheDefinition" Target="pivotCache/pivotCacheDefinition13.xml"/><Relationship Id="rId50" Type="http://schemas.openxmlformats.org/officeDocument/2006/relationships/pivotTable" Target="pivotTables/pivotTable8.xml"/><Relationship Id="rId55" Type="http://schemas.openxmlformats.org/officeDocument/2006/relationships/theme" Target="theme/theme1.xml"/><Relationship Id="rId76" Type="http://schemas.openxmlformats.org/officeDocument/2006/relationships/customXml" Target="../customXml/item15.xml"/><Relationship Id="rId97" Type="http://schemas.openxmlformats.org/officeDocument/2006/relationships/customXml" Target="../customXml/item36.xml"/><Relationship Id="rId104"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0.xml"/><Relationship Id="rId92" Type="http://schemas.openxmlformats.org/officeDocument/2006/relationships/customXml" Target="../customXml/item31.xml"/><Relationship Id="rId2" Type="http://schemas.openxmlformats.org/officeDocument/2006/relationships/worksheet" Target="worksheets/sheet2.xml"/><Relationship Id="rId29" Type="http://schemas.microsoft.com/office/2007/relationships/slicerCache" Target="slicerCaches/slicerCache10.xml"/><Relationship Id="rId24" Type="http://schemas.microsoft.com/office/2007/relationships/slicerCache" Target="slicerCaches/slicerCache5.xml"/><Relationship Id="rId40" Type="http://schemas.openxmlformats.org/officeDocument/2006/relationships/pivotCacheDefinition" Target="pivotCache/pivotCacheDefinition19.xml"/><Relationship Id="rId45" Type="http://schemas.openxmlformats.org/officeDocument/2006/relationships/pivotTable" Target="pivotTables/pivotTable3.xml"/><Relationship Id="rId66" Type="http://schemas.openxmlformats.org/officeDocument/2006/relationships/customXml" Target="../customXml/item5.xml"/><Relationship Id="rId87" Type="http://schemas.openxmlformats.org/officeDocument/2006/relationships/customXml" Target="../customXml/item26.xml"/><Relationship Id="rId61" Type="http://schemas.openxmlformats.org/officeDocument/2006/relationships/calcChain" Target="calcChain.xml"/><Relationship Id="rId82" Type="http://schemas.openxmlformats.org/officeDocument/2006/relationships/customXml" Target="../customXml/item21.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microsoft.com/office/2007/relationships/slicerCache" Target="slicerCaches/slicerCache11.xml"/><Relationship Id="rId35" Type="http://schemas.openxmlformats.org/officeDocument/2006/relationships/pivotCacheDefinition" Target="pivotCache/pivotCacheDefinition14.xml"/><Relationship Id="rId56" Type="http://schemas.openxmlformats.org/officeDocument/2006/relationships/connections" Target="connections.xml"/><Relationship Id="rId77" Type="http://schemas.openxmlformats.org/officeDocument/2006/relationships/customXml" Target="../customXml/item16.xml"/><Relationship Id="rId100" Type="http://schemas.openxmlformats.org/officeDocument/2006/relationships/customXml" Target="../customXml/item39.xml"/><Relationship Id="rId105" Type="http://schemas.openxmlformats.org/officeDocument/2006/relationships/customXml" Target="../customXml/item44.xml"/><Relationship Id="rId8" Type="http://schemas.openxmlformats.org/officeDocument/2006/relationships/worksheet" Target="worksheets/sheet8.xml"/><Relationship Id="rId51" Type="http://schemas.openxmlformats.org/officeDocument/2006/relationships/pivotTable" Target="pivotTables/pivotTable9.xml"/><Relationship Id="rId72" Type="http://schemas.openxmlformats.org/officeDocument/2006/relationships/customXml" Target="../customXml/item11.xml"/><Relationship Id="rId93" Type="http://schemas.openxmlformats.org/officeDocument/2006/relationships/customXml" Target="../customXml/item32.xml"/><Relationship Id="rId98" Type="http://schemas.openxmlformats.org/officeDocument/2006/relationships/customXml" Target="../customXml/item37.xml"/><Relationship Id="rId3" Type="http://schemas.openxmlformats.org/officeDocument/2006/relationships/worksheet" Target="worksheets/sheet3.xml"/><Relationship Id="rId25" Type="http://schemas.microsoft.com/office/2007/relationships/slicerCache" Target="slicerCaches/slicerCache6.xml"/><Relationship Id="rId46" Type="http://schemas.openxmlformats.org/officeDocument/2006/relationships/pivotTable" Target="pivotTables/pivotTable4.xml"/><Relationship Id="rId67"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Units Sold By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23B4A"/>
          </a:solidFill>
          <a:ln>
            <a:noFill/>
          </a:ln>
          <a:effectLst/>
        </c:spPr>
        <c:marker>
          <c:symbol val="circle"/>
          <c:size val="5"/>
          <c:spPr>
            <a:solidFill>
              <a:srgbClr val="2FA7D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FA7DD"/>
            </a:solidFill>
            <a:round/>
          </a:ln>
          <a:effectLst/>
        </c:spPr>
        <c:marker>
          <c:symbol val="circle"/>
          <c:size val="5"/>
          <c:spPr>
            <a:solidFill>
              <a:srgbClr val="2FA7D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8190132026652"/>
          <c:y val="0.19806882805182446"/>
          <c:w val="0.63117138749777424"/>
          <c:h val="0.40021261984231943"/>
        </c:manualLayout>
      </c:layout>
      <c:barChart>
        <c:barDir val="col"/>
        <c:grouping val="clustered"/>
        <c:varyColors val="0"/>
        <c:ser>
          <c:idx val="0"/>
          <c:order val="0"/>
          <c:tx>
            <c:v>total sales</c:v>
          </c:tx>
          <c:spPr>
            <a:solidFill>
              <a:srgbClr val="123B4A"/>
            </a:solidFill>
            <a:ln>
              <a:noFill/>
            </a:ln>
            <a:effectLst/>
          </c:spPr>
          <c:invertIfNegative val="0"/>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136485.57</c:v>
              </c:pt>
              <c:pt idx="1">
                <c:v>35824.61</c:v>
              </c:pt>
              <c:pt idx="2">
                <c:v>76316.42</c:v>
              </c:pt>
              <c:pt idx="3">
                <c:v>82352.23</c:v>
              </c:pt>
              <c:pt idx="4">
                <c:v>77011.88</c:v>
              </c:pt>
              <c:pt idx="5">
                <c:v>80368.75</c:v>
              </c:pt>
              <c:pt idx="6">
                <c:v>140789.59</c:v>
              </c:pt>
              <c:pt idx="7">
                <c:v>159295.54</c:v>
              </c:pt>
              <c:pt idx="8">
                <c:v>126249.99</c:v>
              </c:pt>
              <c:pt idx="9">
                <c:v>93972.91</c:v>
              </c:pt>
              <c:pt idx="10">
                <c:v>176975.85</c:v>
              </c:pt>
              <c:pt idx="11">
                <c:v>107246.11</c:v>
              </c:pt>
              <c:pt idx="12">
                <c:v>187746.64</c:v>
              </c:pt>
              <c:pt idx="13">
                <c:v>160922.23999999999</c:v>
              </c:pt>
              <c:pt idx="14">
                <c:v>160431.44</c:v>
              </c:pt>
              <c:pt idx="15">
                <c:v>140016.60999999999</c:v>
              </c:pt>
              <c:pt idx="16">
                <c:v>147959.46</c:v>
              </c:pt>
              <c:pt idx="17">
                <c:v>82657.25</c:v>
              </c:pt>
              <c:pt idx="18">
                <c:v>146212.53</c:v>
              </c:pt>
              <c:pt idx="19">
                <c:v>87047.63</c:v>
              </c:pt>
            </c:numLit>
          </c:val>
          <c:extLst>
            <c:ext xmlns:c16="http://schemas.microsoft.com/office/drawing/2014/chart" uri="{C3380CC4-5D6E-409C-BE32-E72D297353CC}">
              <c16:uniqueId val="{00000003-5752-4E7E-A308-E3CAA94FBE9C}"/>
            </c:ext>
          </c:extLst>
        </c:ser>
        <c:dLbls>
          <c:showLegendKey val="0"/>
          <c:showVal val="0"/>
          <c:showCatName val="0"/>
          <c:showSerName val="0"/>
          <c:showPercent val="0"/>
          <c:showBubbleSize val="0"/>
        </c:dLbls>
        <c:gapWidth val="219"/>
        <c:axId val="1279818095"/>
        <c:axId val="1062435407"/>
      </c:barChart>
      <c:lineChart>
        <c:grouping val="standard"/>
        <c:varyColors val="0"/>
        <c:ser>
          <c:idx val="1"/>
          <c:order val="1"/>
          <c:tx>
            <c:v>total units sold</c:v>
          </c:tx>
          <c:spPr>
            <a:ln w="28575" cap="rnd">
              <a:solidFill>
                <a:srgbClr val="2FA7DD"/>
              </a:solidFill>
              <a:round/>
            </a:ln>
            <a:effectLst/>
          </c:spPr>
          <c:marker>
            <c:symbol val="circle"/>
            <c:size val="5"/>
            <c:spPr>
              <a:solidFill>
                <a:srgbClr val="2FA7DD"/>
              </a:solidFill>
              <a:ln w="9525">
                <a:no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c:formatCode>
              <c:ptCount val="20"/>
              <c:pt idx="0">
                <c:v>1176</c:v>
              </c:pt>
              <c:pt idx="1">
                <c:v>355</c:v>
              </c:pt>
              <c:pt idx="2">
                <c:v>794</c:v>
              </c:pt>
              <c:pt idx="3">
                <c:v>842</c:v>
              </c:pt>
              <c:pt idx="4">
                <c:v>822</c:v>
              </c:pt>
              <c:pt idx="5">
                <c:v>810</c:v>
              </c:pt>
              <c:pt idx="6">
                <c:v>1323</c:v>
              </c:pt>
              <c:pt idx="7">
                <c:v>1528</c:v>
              </c:pt>
              <c:pt idx="8">
                <c:v>1220</c:v>
              </c:pt>
              <c:pt idx="9">
                <c:v>1120</c:v>
              </c:pt>
              <c:pt idx="10">
                <c:v>2238</c:v>
              </c:pt>
              <c:pt idx="11">
                <c:v>1148</c:v>
              </c:pt>
              <c:pt idx="12">
                <c:v>2021</c:v>
              </c:pt>
              <c:pt idx="13">
                <c:v>1731</c:v>
              </c:pt>
              <c:pt idx="14">
                <c:v>1533</c:v>
              </c:pt>
              <c:pt idx="15">
                <c:v>1258</c:v>
              </c:pt>
              <c:pt idx="16">
                <c:v>1494</c:v>
              </c:pt>
              <c:pt idx="17">
                <c:v>868</c:v>
              </c:pt>
              <c:pt idx="18">
                <c:v>1212</c:v>
              </c:pt>
              <c:pt idx="19">
                <c:v>734</c:v>
              </c:pt>
            </c:numLit>
          </c:val>
          <c:smooth val="0"/>
          <c:extLst>
            <c:ext xmlns:c16="http://schemas.microsoft.com/office/drawing/2014/chart" uri="{C3380CC4-5D6E-409C-BE32-E72D297353CC}">
              <c16:uniqueId val="{00000004-5752-4E7E-A308-E3CAA94FBE9C}"/>
            </c:ext>
          </c:extLst>
        </c:ser>
        <c:dLbls>
          <c:showLegendKey val="0"/>
          <c:showVal val="0"/>
          <c:showCatName val="0"/>
          <c:showSerName val="0"/>
          <c:showPercent val="0"/>
          <c:showBubbleSize val="0"/>
        </c:dLbls>
        <c:marker val="1"/>
        <c:smooth val="0"/>
        <c:axId val="370177936"/>
        <c:axId val="1267422703"/>
      </c:lineChart>
      <c:catAx>
        <c:axId val="12798180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435407"/>
        <c:crosses val="autoZero"/>
        <c:auto val="1"/>
        <c:lblAlgn val="ctr"/>
        <c:lblOffset val="100"/>
        <c:noMultiLvlLbl val="0"/>
        <c:extLst>
          <c:ext xmlns:c15="http://schemas.microsoft.com/office/drawing/2012/chart" uri="{F40574EE-89B7-4290-83BB-5DA773EAF853}">
            <c15:numFmt c:formatCode="General" c:sourceLinked="1"/>
          </c:ext>
        </c:extLst>
      </c:catAx>
      <c:valAx>
        <c:axId val="1062435407"/>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818095"/>
        <c:crosses val="autoZero"/>
        <c:crossBetween val="between"/>
        <c:extLst>
          <c:ext xmlns:c15="http://schemas.microsoft.com/office/drawing/2012/chart" uri="{F40574EE-89B7-4290-83BB-5DA773EAF853}">
            <c15:numFmt c:formatCode="\$#,##0;\(\$#,##0\);\$#,##0" c:sourceLinked="1"/>
          </c:ext>
        </c:extLst>
      </c:valAx>
      <c:valAx>
        <c:axId val="126742270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177936"/>
        <c:crosses val="max"/>
        <c:crossBetween val="between"/>
        <c:extLst>
          <c:ext xmlns:c15="http://schemas.microsoft.com/office/drawing/2012/chart" uri="{F40574EE-89B7-4290-83BB-5DA773EAF853}">
            <c15:numFmt c:formatCode="0" c:sourceLinked="1"/>
          </c:ext>
        </c:extLst>
      </c:valAx>
      <c:catAx>
        <c:axId val="370177936"/>
        <c:scaling>
          <c:orientation val="minMax"/>
        </c:scaling>
        <c:delete val="1"/>
        <c:axPos val="b"/>
        <c:numFmt formatCode="General" sourceLinked="0"/>
        <c:majorTickMark val="out"/>
        <c:minorTickMark val="none"/>
        <c:tickLblPos val="nextTo"/>
        <c:crossAx val="1267422703"/>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[retail_price_project.xlsx]PivotChartTable1</c15:name>
        <c15:fmtId val="0"/>
      </c15:pivotSource>
      <c15:pivotOptions>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23B4A"/>
            </a:solidFill>
            <a:ln>
              <a:noFill/>
            </a:ln>
            <a:effectLst/>
          </c:spPr>
          <c:invertIfNegative val="0"/>
          <c:cat>
            <c:strLit>
              <c:ptCount val="9"/>
              <c:pt idx="0">
                <c:v>CONSOLES_GAMES</c:v>
              </c:pt>
              <c:pt idx="1">
                <c:v>PERFUMERY</c:v>
              </c:pt>
              <c:pt idx="2">
                <c:v>FURNITURE_DECOR</c:v>
              </c:pt>
              <c:pt idx="3">
                <c:v>COOL_STUFF</c:v>
              </c:pt>
              <c:pt idx="4">
                <c:v>COMPUTERS_ACCESSORIES</c:v>
              </c:pt>
              <c:pt idx="5">
                <c:v>BED_BATH_TABLE</c:v>
              </c:pt>
              <c:pt idx="6">
                <c:v>GARDEN_TOOLS</c:v>
              </c:pt>
              <c:pt idx="7">
                <c:v>WATCHES_GIFTS</c:v>
              </c:pt>
              <c:pt idx="8">
                <c:v>HEALTH_BEAUTY</c:v>
              </c:pt>
            </c:strLit>
          </c:cat>
          <c:val>
            <c:numLit>
              <c:formatCode>\$#,##0;\(\$#,##0\);\$#,##0</c:formatCode>
              <c:ptCount val="9"/>
              <c:pt idx="0">
                <c:v>16174.2</c:v>
              </c:pt>
              <c:pt idx="1">
                <c:v>46392.55</c:v>
              </c:pt>
              <c:pt idx="2">
                <c:v>116470.39</c:v>
              </c:pt>
              <c:pt idx="3">
                <c:v>188130.5</c:v>
              </c:pt>
              <c:pt idx="4">
                <c:v>275141.65999999997</c:v>
              </c:pt>
              <c:pt idx="5">
                <c:v>283681.86</c:v>
              </c:pt>
              <c:pt idx="6">
                <c:v>425207.4</c:v>
              </c:pt>
              <c:pt idx="7">
                <c:v>467205.63</c:v>
              </c:pt>
              <c:pt idx="8">
                <c:v>587479.06000000006</c:v>
              </c:pt>
            </c:numLit>
          </c:val>
          <c:extLst>
            <c:ext xmlns:c16="http://schemas.microsoft.com/office/drawing/2014/chart" uri="{C3380CC4-5D6E-409C-BE32-E72D297353CC}">
              <c16:uniqueId val="{00000002-2585-4E0A-9B27-A943BCC19464}"/>
            </c:ext>
          </c:extLst>
        </c:ser>
        <c:dLbls>
          <c:showLegendKey val="0"/>
          <c:showVal val="0"/>
          <c:showCatName val="0"/>
          <c:showSerName val="0"/>
          <c:showPercent val="0"/>
          <c:showBubbleSize val="0"/>
        </c:dLbls>
        <c:gapWidth val="219"/>
        <c:axId val="1262246111"/>
        <c:axId val="1280869551"/>
      </c:barChart>
      <c:catAx>
        <c:axId val="1262246111"/>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69551"/>
        <c:crosses val="autoZero"/>
        <c:auto val="1"/>
        <c:lblAlgn val="ctr"/>
        <c:lblOffset val="100"/>
        <c:noMultiLvlLbl val="0"/>
        <c:extLst>
          <c:ext xmlns:c15="http://schemas.microsoft.com/office/drawing/2012/chart" uri="{F40574EE-89B7-4290-83BB-5DA773EAF853}">
            <c15:numFmt c:formatCode="General" c:sourceLinked="1"/>
          </c:ext>
        </c:extLst>
      </c:catAx>
      <c:valAx>
        <c:axId val="1280869551"/>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46111"/>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123B4A"/>
            </a:solidFill>
            <a:ln>
              <a:noFill/>
            </a:ln>
            <a:effectLst/>
          </c:spPr>
          <c:invertIfNegative val="0"/>
          <c:cat>
            <c:strLit>
              <c:ptCount val="10"/>
              <c:pt idx="0">
                <c:v>HEALTH2</c:v>
              </c:pt>
              <c:pt idx="1">
                <c:v>HEALTH5</c:v>
              </c:pt>
              <c:pt idx="2">
                <c:v>BED5</c:v>
              </c:pt>
              <c:pt idx="3">
                <c:v>BED2</c:v>
              </c:pt>
              <c:pt idx="4">
                <c:v>COMPUTERS4</c:v>
              </c:pt>
              <c:pt idx="5">
                <c:v>WATCHES1</c:v>
              </c:pt>
              <c:pt idx="6">
                <c:v>WATCHES7</c:v>
              </c:pt>
              <c:pt idx="7">
                <c:v>FURNITURE2</c:v>
              </c:pt>
              <c:pt idx="8">
                <c:v>COMPUTERS6</c:v>
              </c:pt>
              <c:pt idx="9">
                <c:v>COOL1</c:v>
              </c:pt>
            </c:strLit>
          </c:cat>
          <c:val>
            <c:numLit>
              <c:formatCode>\$#,##0;\(\$#,##0\);\$#,##0</c:formatCode>
              <c:ptCount val="10"/>
              <c:pt idx="0">
                <c:v>190835</c:v>
              </c:pt>
              <c:pt idx="1">
                <c:v>171649.1</c:v>
              </c:pt>
              <c:pt idx="2">
                <c:v>118549.72</c:v>
              </c:pt>
              <c:pt idx="3">
                <c:v>114388.65</c:v>
              </c:pt>
              <c:pt idx="4">
                <c:v>93888.15</c:v>
              </c:pt>
              <c:pt idx="5">
                <c:v>92267.97</c:v>
              </c:pt>
              <c:pt idx="6">
                <c:v>83539.83</c:v>
              </c:pt>
              <c:pt idx="7">
                <c:v>75450.2</c:v>
              </c:pt>
              <c:pt idx="8">
                <c:v>74360.399999999994</c:v>
              </c:pt>
              <c:pt idx="9">
                <c:v>70632.17</c:v>
              </c:pt>
            </c:numLit>
          </c:val>
          <c:extLst>
            <c:ext xmlns:c16="http://schemas.microsoft.com/office/drawing/2014/chart" uri="{C3380CC4-5D6E-409C-BE32-E72D297353CC}">
              <c16:uniqueId val="{00000002-CF4B-4EF5-9778-D754481669B6}"/>
            </c:ext>
          </c:extLst>
        </c:ser>
        <c:dLbls>
          <c:showLegendKey val="0"/>
          <c:showVal val="0"/>
          <c:showCatName val="0"/>
          <c:showSerName val="0"/>
          <c:showPercent val="0"/>
          <c:showBubbleSize val="0"/>
        </c:dLbls>
        <c:gapWidth val="219"/>
        <c:overlap val="-27"/>
        <c:axId val="1899849935"/>
        <c:axId val="1280875791"/>
      </c:barChart>
      <c:catAx>
        <c:axId val="18998499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75791"/>
        <c:crosses val="autoZero"/>
        <c:auto val="1"/>
        <c:lblAlgn val="ctr"/>
        <c:lblOffset val="100"/>
        <c:noMultiLvlLbl val="0"/>
        <c:extLst>
          <c:ext xmlns:c15="http://schemas.microsoft.com/office/drawing/2012/chart" uri="{F40574EE-89B7-4290-83BB-5DA773EAF853}">
            <c15:numFmt c:formatCode="General" c:sourceLinked="1"/>
          </c:ext>
        </c:extLst>
      </c:catAx>
      <c:valAx>
        <c:axId val="128087579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49935"/>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[retail_price_project.xlsx]PivotChartTable3</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Traffic By Units Sold</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circle"/>
          <c:size val="5"/>
          <c:spPr>
            <a:solidFill>
              <a:srgbClr val="2FA7D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2FA7DD"/>
            </a:solidFill>
            <a:round/>
          </a:ln>
          <a:effectLst/>
        </c:spPr>
        <c:marker>
          <c:symbol val="circle"/>
          <c:size val="5"/>
          <c:spPr>
            <a:solidFill>
              <a:srgbClr val="2FA7D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2FA7DD"/>
            </a:solidFill>
            <a:round/>
          </a:ln>
          <a:effectLst/>
        </c:spPr>
        <c:marker>
          <c:symbol val="circle"/>
          <c:size val="5"/>
          <c:spPr>
            <a:solidFill>
              <a:srgbClr val="2FA7DD"/>
            </a:solidFill>
            <a:ln w="9525">
              <a:noFill/>
            </a:ln>
            <a:effectLst/>
          </c:spPr>
        </c:marker>
      </c:pivotFmt>
    </c:pivotFmts>
    <c:plotArea>
      <c:layout>
        <c:manualLayout>
          <c:layoutTarget val="inner"/>
          <c:xMode val="edge"/>
          <c:yMode val="edge"/>
          <c:x val="7.0897480031769447E-2"/>
          <c:y val="0.1403755297722514"/>
          <c:w val="0.65873134381301557"/>
          <c:h val="0.47336829665996594"/>
        </c:manualLayout>
      </c:layout>
      <c:barChart>
        <c:barDir val="col"/>
        <c:grouping val="clustered"/>
        <c:varyColors val="0"/>
        <c:ser>
          <c:idx val="0"/>
          <c:order val="0"/>
          <c:tx>
            <c:v>Total Traffic</c:v>
          </c:tx>
          <c:spPr>
            <a:solidFill>
              <a:srgbClr val="123B4A"/>
            </a:solidFill>
            <a:ln>
              <a:noFill/>
            </a:ln>
            <a:effectLst/>
          </c:spPr>
          <c:invertIfNegative val="0"/>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c:formatCode>
              <c:ptCount val="20"/>
              <c:pt idx="0">
                <c:v>5792</c:v>
              </c:pt>
              <c:pt idx="1">
                <c:v>1560</c:v>
              </c:pt>
              <c:pt idx="2">
                <c:v>1996</c:v>
              </c:pt>
              <c:pt idx="3">
                <c:v>2242</c:v>
              </c:pt>
              <c:pt idx="4">
                <c:v>3560</c:v>
              </c:pt>
              <c:pt idx="5">
                <c:v>3445</c:v>
              </c:pt>
              <c:pt idx="6">
                <c:v>5947</c:v>
              </c:pt>
              <c:pt idx="7">
                <c:v>5885</c:v>
              </c:pt>
              <c:pt idx="8">
                <c:v>5956</c:v>
              </c:pt>
              <c:pt idx="9">
                <c:v>5836</c:v>
              </c:pt>
              <c:pt idx="10">
                <c:v>13709</c:v>
              </c:pt>
              <c:pt idx="11">
                <c:v>7901</c:v>
              </c:pt>
              <c:pt idx="12">
                <c:v>10184</c:v>
              </c:pt>
              <c:pt idx="13">
                <c:v>10824</c:v>
              </c:pt>
              <c:pt idx="14">
                <c:v>10521</c:v>
              </c:pt>
              <c:pt idx="15">
                <c:v>9788</c:v>
              </c:pt>
              <c:pt idx="16">
                <c:v>11225</c:v>
              </c:pt>
              <c:pt idx="17">
                <c:v>6518</c:v>
              </c:pt>
              <c:pt idx="18">
                <c:v>6425</c:v>
              </c:pt>
              <c:pt idx="19">
                <c:v>5036</c:v>
              </c:pt>
            </c:numLit>
          </c:val>
          <c:extLst>
            <c:ext xmlns:c16="http://schemas.microsoft.com/office/drawing/2014/chart" uri="{C3380CC4-5D6E-409C-BE32-E72D297353CC}">
              <c16:uniqueId val="{00000002-D5C5-40C7-9FBB-FF8ECCE4FD78}"/>
            </c:ext>
          </c:extLst>
        </c:ser>
        <c:dLbls>
          <c:showLegendKey val="0"/>
          <c:showVal val="0"/>
          <c:showCatName val="0"/>
          <c:showSerName val="0"/>
          <c:showPercent val="0"/>
          <c:showBubbleSize val="0"/>
        </c:dLbls>
        <c:gapWidth val="219"/>
        <c:axId val="1899834623"/>
        <c:axId val="1280884431"/>
      </c:barChart>
      <c:lineChart>
        <c:grouping val="standard"/>
        <c:varyColors val="0"/>
        <c:ser>
          <c:idx val="1"/>
          <c:order val="1"/>
          <c:tx>
            <c:v>total units sold</c:v>
          </c:tx>
          <c:spPr>
            <a:ln w="28575" cap="rnd">
              <a:solidFill>
                <a:srgbClr val="2FA7DD"/>
              </a:solidFill>
              <a:round/>
            </a:ln>
            <a:effectLst/>
          </c:spPr>
          <c:marker>
            <c:symbol val="circle"/>
            <c:size val="5"/>
            <c:spPr>
              <a:solidFill>
                <a:srgbClr val="2FA7DD"/>
              </a:solidFill>
              <a:ln w="9525">
                <a:no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c:formatCode>
              <c:ptCount val="20"/>
              <c:pt idx="0">
                <c:v>1176</c:v>
              </c:pt>
              <c:pt idx="1">
                <c:v>355</c:v>
              </c:pt>
              <c:pt idx="2">
                <c:v>794</c:v>
              </c:pt>
              <c:pt idx="3">
                <c:v>842</c:v>
              </c:pt>
              <c:pt idx="4">
                <c:v>822</c:v>
              </c:pt>
              <c:pt idx="5">
                <c:v>810</c:v>
              </c:pt>
              <c:pt idx="6">
                <c:v>1323</c:v>
              </c:pt>
              <c:pt idx="7">
                <c:v>1528</c:v>
              </c:pt>
              <c:pt idx="8">
                <c:v>1220</c:v>
              </c:pt>
              <c:pt idx="9">
                <c:v>1120</c:v>
              </c:pt>
              <c:pt idx="10">
                <c:v>2238</c:v>
              </c:pt>
              <c:pt idx="11">
                <c:v>1148</c:v>
              </c:pt>
              <c:pt idx="12">
                <c:v>2021</c:v>
              </c:pt>
              <c:pt idx="13">
                <c:v>1731</c:v>
              </c:pt>
              <c:pt idx="14">
                <c:v>1533</c:v>
              </c:pt>
              <c:pt idx="15">
                <c:v>1258</c:v>
              </c:pt>
              <c:pt idx="16">
                <c:v>1494</c:v>
              </c:pt>
              <c:pt idx="17">
                <c:v>868</c:v>
              </c:pt>
              <c:pt idx="18">
                <c:v>1212</c:v>
              </c:pt>
              <c:pt idx="19">
                <c:v>734</c:v>
              </c:pt>
            </c:numLit>
          </c:val>
          <c:smooth val="0"/>
          <c:extLst>
            <c:ext xmlns:c16="http://schemas.microsoft.com/office/drawing/2014/chart" uri="{C3380CC4-5D6E-409C-BE32-E72D297353CC}">
              <c16:uniqueId val="{00000003-D5C5-40C7-9FBB-FF8ECCE4FD78}"/>
            </c:ext>
          </c:extLst>
        </c:ser>
        <c:dLbls>
          <c:showLegendKey val="0"/>
          <c:showVal val="0"/>
          <c:showCatName val="0"/>
          <c:showSerName val="0"/>
          <c:showPercent val="0"/>
          <c:showBubbleSize val="0"/>
        </c:dLbls>
        <c:marker val="1"/>
        <c:smooth val="0"/>
        <c:axId val="1212527295"/>
        <c:axId val="1267347343"/>
      </c:lineChart>
      <c:catAx>
        <c:axId val="189983462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84431"/>
        <c:crosses val="autoZero"/>
        <c:auto val="1"/>
        <c:lblAlgn val="ctr"/>
        <c:lblOffset val="100"/>
        <c:noMultiLvlLbl val="0"/>
        <c:extLst>
          <c:ext xmlns:c15="http://schemas.microsoft.com/office/drawing/2012/chart" uri="{F40574EE-89B7-4290-83BB-5DA773EAF853}">
            <c15:numFmt c:formatCode="General" c:sourceLinked="1"/>
          </c:ext>
        </c:extLst>
      </c:catAx>
      <c:valAx>
        <c:axId val="1280884431"/>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34623"/>
        <c:crosses val="autoZero"/>
        <c:crossBetween val="between"/>
        <c:extLst>
          <c:ext xmlns:c15="http://schemas.microsoft.com/office/drawing/2012/chart" uri="{F40574EE-89B7-4290-83BB-5DA773EAF853}">
            <c15:numFmt c:formatCode="0" c:sourceLinked="1"/>
          </c:ext>
        </c:extLst>
      </c:valAx>
      <c:valAx>
        <c:axId val="1267347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527295"/>
        <c:crosses val="max"/>
        <c:crossBetween val="between"/>
        <c:extLst>
          <c:ext xmlns:c15="http://schemas.microsoft.com/office/drawing/2012/chart" uri="{F40574EE-89B7-4290-83BB-5DA773EAF853}">
            <c15:numFmt c:formatCode="0" c:sourceLinked="1"/>
          </c:ext>
        </c:extLst>
      </c:valAx>
      <c:catAx>
        <c:axId val="1212527295"/>
        <c:scaling>
          <c:orientation val="minMax"/>
        </c:scaling>
        <c:delete val="1"/>
        <c:axPos val="b"/>
        <c:numFmt formatCode="General" sourceLinked="0"/>
        <c:majorTickMark val="out"/>
        <c:minorTickMark val="none"/>
        <c:tickLblPos val="nextTo"/>
        <c:crossAx val="1267347343"/>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[retail_price_project.xlsx]PivotChartTable4</c15:name>
        <c15:fmtId val="0"/>
      </c15:pivotSource>
      <c15:pivotOptions>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Conversion Rate By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123B4A"/>
            </a:solidFill>
            <a:ln>
              <a:noFill/>
            </a:ln>
            <a:effectLst/>
          </c:spPr>
          <c:invertIfNegative val="0"/>
          <c:cat>
            <c:strLit>
              <c:ptCount val="9"/>
              <c:pt idx="0">
                <c:v>GARDEN_TOOLS</c:v>
              </c:pt>
              <c:pt idx="1">
                <c:v>WATCHES_GIFTS</c:v>
              </c:pt>
              <c:pt idx="2">
                <c:v>HEALTH_BEAUTY</c:v>
              </c:pt>
              <c:pt idx="3">
                <c:v>COMPUTERS_ACCESSORIES</c:v>
              </c:pt>
              <c:pt idx="4">
                <c:v>COOL_STUFF</c:v>
              </c:pt>
              <c:pt idx="5">
                <c:v>BED_BATH_TABLE</c:v>
              </c:pt>
              <c:pt idx="6">
                <c:v>FURNITURE_DECOR</c:v>
              </c:pt>
              <c:pt idx="7">
                <c:v>CONSOLES_GAMES</c:v>
              </c:pt>
              <c:pt idx="8">
                <c:v>PERFUMERY</c:v>
              </c:pt>
            </c:strLit>
          </c:cat>
          <c:val>
            <c:numLit>
              <c:formatCode>0%;\-0%;0%</c:formatCode>
              <c:ptCount val="9"/>
              <c:pt idx="0">
                <c:v>0.13965872782070748</c:v>
              </c:pt>
              <c:pt idx="1">
                <c:v>0.14392678868552414</c:v>
              </c:pt>
              <c:pt idx="2">
                <c:v>0.14834405947867996</c:v>
              </c:pt>
              <c:pt idx="3">
                <c:v>0.22695748316413711</c:v>
              </c:pt>
              <c:pt idx="4">
                <c:v>0.27353651176825589</c:v>
              </c:pt>
              <c:pt idx="5">
                <c:v>0.30264468297001218</c:v>
              </c:pt>
              <c:pt idx="6">
                <c:v>0.33622089875473743</c:v>
              </c:pt>
              <c:pt idx="7">
                <c:v>0.33847685415629669</c:v>
              </c:pt>
              <c:pt idx="8">
                <c:v>0.39727011494252873</c:v>
              </c:pt>
            </c:numLit>
          </c:val>
          <c:extLst>
            <c:ext xmlns:c16="http://schemas.microsoft.com/office/drawing/2014/chart" uri="{C3380CC4-5D6E-409C-BE32-E72D297353CC}">
              <c16:uniqueId val="{00000001-5625-4215-A31F-285C521E9059}"/>
            </c:ext>
          </c:extLst>
        </c:ser>
        <c:dLbls>
          <c:showLegendKey val="0"/>
          <c:showVal val="0"/>
          <c:showCatName val="0"/>
          <c:showSerName val="0"/>
          <c:showPercent val="0"/>
          <c:showBubbleSize val="0"/>
        </c:dLbls>
        <c:gapWidth val="219"/>
        <c:axId val="2018975119"/>
        <c:axId val="1280929551"/>
      </c:barChart>
      <c:catAx>
        <c:axId val="201897511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29551"/>
        <c:crosses val="autoZero"/>
        <c:auto val="1"/>
        <c:lblAlgn val="ctr"/>
        <c:lblOffset val="100"/>
        <c:noMultiLvlLbl val="0"/>
        <c:extLst>
          <c:ext xmlns:c15="http://schemas.microsoft.com/office/drawing/2012/chart" uri="{F40574EE-89B7-4290-83BB-5DA773EAF853}">
            <c15:numFmt c:formatCode="General" c:sourceLinked="1"/>
          </c:ext>
        </c:extLst>
      </c:catAx>
      <c:valAx>
        <c:axId val="1280929551"/>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75119"/>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Conversion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68174046041357E-2"/>
          <c:y val="0.21240546858313625"/>
          <c:w val="0.9084158274834343"/>
          <c:h val="0.45272341452224052"/>
        </c:manualLayout>
      </c:layout>
      <c:barChart>
        <c:barDir val="col"/>
        <c:grouping val="clustered"/>
        <c:varyColors val="0"/>
        <c:ser>
          <c:idx val="0"/>
          <c:order val="0"/>
          <c:tx>
            <c:v>Total</c:v>
          </c:tx>
          <c:spPr>
            <a:solidFill>
              <a:srgbClr val="123B4A"/>
            </a:solidFill>
            <a:ln>
              <a:noFill/>
            </a:ln>
            <a:effectLst/>
          </c:spPr>
          <c:invertIfNegative val="0"/>
          <c:cat>
            <c:strLit>
              <c:ptCount val="10"/>
              <c:pt idx="0">
                <c:v>FURNITURE2</c:v>
              </c:pt>
              <c:pt idx="1">
                <c:v>COOL3</c:v>
              </c:pt>
              <c:pt idx="2">
                <c:v>PERFUMERY1</c:v>
              </c:pt>
              <c:pt idx="3">
                <c:v>CONSOLES1</c:v>
              </c:pt>
              <c:pt idx="4">
                <c:v>BED2</c:v>
              </c:pt>
              <c:pt idx="5">
                <c:v>FURNITURE1</c:v>
              </c:pt>
              <c:pt idx="6">
                <c:v>BED5</c:v>
              </c:pt>
              <c:pt idx="7">
                <c:v>COMPUTERS6</c:v>
              </c:pt>
              <c:pt idx="8">
                <c:v>COMPUTERS4</c:v>
              </c:pt>
              <c:pt idx="9">
                <c:v>COOL2</c:v>
              </c:pt>
            </c:strLit>
          </c:cat>
          <c:val>
            <c:numLit>
              <c:formatCode>0%;\-0%;0%</c:formatCode>
              <c:ptCount val="10"/>
              <c:pt idx="0">
                <c:v>0.74679943100995727</c:v>
              </c:pt>
              <c:pt idx="1">
                <c:v>0.61428571428571432</c:v>
              </c:pt>
              <c:pt idx="2">
                <c:v>0.60039370078740162</c:v>
              </c:pt>
              <c:pt idx="3">
                <c:v>0.54614220877458397</c:v>
              </c:pt>
              <c:pt idx="4">
                <c:v>0.53243021346469621</c:v>
              </c:pt>
              <c:pt idx="5">
                <c:v>0.41025641025641024</c:v>
              </c:pt>
              <c:pt idx="6">
                <c:v>0.35290628706998811</c:v>
              </c:pt>
              <c:pt idx="7">
                <c:v>0.33400673400673403</c:v>
              </c:pt>
              <c:pt idx="8">
                <c:v>0.31389925373134331</c:v>
              </c:pt>
              <c:pt idx="9">
                <c:v>0.2942295497780596</c:v>
              </c:pt>
            </c:numLit>
          </c:val>
          <c:extLst>
            <c:ext xmlns:c16="http://schemas.microsoft.com/office/drawing/2014/chart" uri="{C3380CC4-5D6E-409C-BE32-E72D297353CC}">
              <c16:uniqueId val="{00000001-B93B-4F42-B773-AB2D3CA04F3E}"/>
            </c:ext>
          </c:extLst>
        </c:ser>
        <c:dLbls>
          <c:showLegendKey val="0"/>
          <c:showVal val="0"/>
          <c:showCatName val="0"/>
          <c:showSerName val="0"/>
          <c:showPercent val="0"/>
          <c:showBubbleSize val="0"/>
        </c:dLbls>
        <c:gapWidth val="219"/>
        <c:overlap val="-27"/>
        <c:axId val="2018986255"/>
        <c:axId val="1280924271"/>
      </c:barChart>
      <c:catAx>
        <c:axId val="20189862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24271"/>
        <c:crosses val="autoZero"/>
        <c:auto val="1"/>
        <c:lblAlgn val="ctr"/>
        <c:lblOffset val="100"/>
        <c:noMultiLvlLbl val="0"/>
        <c:extLst>
          <c:ext xmlns:c15="http://schemas.microsoft.com/office/drawing/2012/chart" uri="{F40574EE-89B7-4290-83BB-5DA773EAF853}">
            <c15:numFmt c:formatCode="General" c:sourceLinked="1"/>
          </c:ext>
        </c:extLst>
      </c:catAx>
      <c:valAx>
        <c:axId val="128092427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86255"/>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FA7DD"/>
            </a:solidFill>
            <a:round/>
          </a:ln>
          <a:effectLst/>
        </c:spPr>
        <c:marker>
          <c:symbol val="circle"/>
          <c:size val="5"/>
          <c:spPr>
            <a:solidFill>
              <a:srgbClr val="2FA7D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93584194455869E-2"/>
          <c:y val="0.2300638112379087"/>
          <c:w val="0.78251482851886578"/>
          <c:h val="0.37737863532353738"/>
        </c:manualLayout>
      </c:layout>
      <c:lineChart>
        <c:grouping val="standard"/>
        <c:varyColors val="0"/>
        <c:ser>
          <c:idx val="0"/>
          <c:order val="0"/>
          <c:tx>
            <c:v>Total</c:v>
          </c:tx>
          <c:spPr>
            <a:ln w="28575" cap="rnd">
              <a:solidFill>
                <a:srgbClr val="2FA7DD"/>
              </a:solidFill>
              <a:round/>
            </a:ln>
            <a:effectLst/>
          </c:spPr>
          <c:marker>
            <c:symbol val="circle"/>
            <c:size val="5"/>
            <c:spPr>
              <a:solidFill>
                <a:srgbClr val="2FA7DD"/>
              </a:solidFill>
              <a:ln w="9525">
                <a:no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15.858075322835166</c:v>
              </c:pt>
              <c:pt idx="1">
                <c:v>10.895237285873685</c:v>
              </c:pt>
              <c:pt idx="2">
                <c:v>11.009379268410536</c:v>
              </c:pt>
              <c:pt idx="3">
                <c:v>11.170963843459178</c:v>
              </c:pt>
              <c:pt idx="4">
                <c:v>10.618026533323533</c:v>
              </c:pt>
              <c:pt idx="5">
                <c:v>9.2812184170100007</c:v>
              </c:pt>
              <c:pt idx="6">
                <c:v>11.750557316724768</c:v>
              </c:pt>
              <c:pt idx="7">
                <c:v>10.936001347403847</c:v>
              </c:pt>
              <c:pt idx="8">
                <c:v>16.890135715064506</c:v>
              </c:pt>
              <c:pt idx="9">
                <c:v>15.07480967726042</c:v>
              </c:pt>
              <c:pt idx="10">
                <c:v>23.984254806284213</c:v>
              </c:pt>
              <c:pt idx="11">
                <c:v>19.724432316597937</c:v>
              </c:pt>
              <c:pt idx="12">
                <c:v>18.221949057663544</c:v>
              </c:pt>
              <c:pt idx="13">
                <c:v>15.550420670950501</c:v>
              </c:pt>
              <c:pt idx="14">
                <c:v>15.682483791531247</c:v>
              </c:pt>
              <c:pt idx="15">
                <c:v>11.612838617212118</c:v>
              </c:pt>
              <c:pt idx="16">
                <c:v>12.118861818852636</c:v>
              </c:pt>
              <c:pt idx="17">
                <c:v>8.3102348463448266</c:v>
              </c:pt>
              <c:pt idx="18">
                <c:v>11.106729173774495</c:v>
              </c:pt>
              <c:pt idx="19">
                <c:v>8.8727976908604607</c:v>
              </c:pt>
            </c:numLit>
          </c:val>
          <c:smooth val="0"/>
          <c:extLst>
            <c:ext xmlns:c16="http://schemas.microsoft.com/office/drawing/2014/chart" uri="{C3380CC4-5D6E-409C-BE32-E72D297353CC}">
              <c16:uniqueId val="{00000001-AB75-4EB9-A6F6-3DA44D75A3C3}"/>
            </c:ext>
          </c:extLst>
        </c:ser>
        <c:dLbls>
          <c:showLegendKey val="0"/>
          <c:showVal val="0"/>
          <c:showCatName val="0"/>
          <c:showSerName val="0"/>
          <c:showPercent val="0"/>
          <c:showBubbleSize val="0"/>
        </c:dLbls>
        <c:marker val="1"/>
        <c:smooth val="0"/>
        <c:axId val="1289629583"/>
        <c:axId val="1280823951"/>
      </c:lineChart>
      <c:catAx>
        <c:axId val="128962958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23951"/>
        <c:crosses val="autoZero"/>
        <c:auto val="1"/>
        <c:lblAlgn val="ctr"/>
        <c:lblOffset val="100"/>
        <c:noMultiLvlLbl val="0"/>
        <c:extLst>
          <c:ext xmlns:c15="http://schemas.microsoft.com/office/drawing/2012/chart" uri="{F40574EE-89B7-4290-83BB-5DA773EAF853}">
            <c15:numFmt c:formatCode="General" c:sourceLinked="1"/>
          </c:ext>
        </c:extLst>
      </c:catAx>
      <c:valAx>
        <c:axId val="128082395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29583"/>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[retail_price_project.xlsx]PivotChartTable7</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t>
            </a:r>
            <a:r>
              <a:rPr lang="en-US"/>
              <a:t>Category</a:t>
            </a:r>
            <a:r>
              <a:rPr lang="en-US" baseline="0"/>
              <a:t> price VS Market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A7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971989025161568E-2"/>
          <c:y val="0.19961816897459447"/>
          <c:w val="0.71453325939082801"/>
          <c:h val="0.48864662004246306"/>
        </c:manualLayout>
      </c:layout>
      <c:barChart>
        <c:barDir val="col"/>
        <c:grouping val="clustered"/>
        <c:varyColors val="0"/>
        <c:ser>
          <c:idx val="0"/>
          <c:order val="0"/>
          <c:tx>
            <c:v>avg unit price</c:v>
          </c:tx>
          <c:spPr>
            <a:solidFill>
              <a:srgbClr val="123B4A"/>
            </a:solidFill>
            <a:ln>
              <a:noFill/>
            </a:ln>
            <a:effectLst/>
          </c:spPr>
          <c:invertIfNegative val="0"/>
          <c:cat>
            <c:strLit>
              <c:ptCount val="9"/>
              <c:pt idx="0">
                <c:v>CONSOLES_GAMES</c:v>
              </c:pt>
              <c:pt idx="1">
                <c:v>FURNITURE_DECOR</c:v>
              </c:pt>
              <c:pt idx="2">
                <c:v>GARDEN_TOOLS</c:v>
              </c:pt>
              <c:pt idx="3">
                <c:v>BED_BATH_TABLE</c:v>
              </c:pt>
              <c:pt idx="4">
                <c:v>PERFUMERY</c:v>
              </c:pt>
              <c:pt idx="5">
                <c:v>COOL_STUFF</c:v>
              </c:pt>
              <c:pt idx="6">
                <c:v>COMPUTERS_ACCESSORIES</c:v>
              </c:pt>
              <c:pt idx="7">
                <c:v>HEALTH_BEAUTY</c:v>
              </c:pt>
              <c:pt idx="8">
                <c:v>WATCHES_GIFTS</c:v>
              </c:pt>
            </c:strLit>
          </c:cat>
          <c:val>
            <c:numLit>
              <c:formatCode>0.00</c:formatCode>
              <c:ptCount val="9"/>
              <c:pt idx="0">
                <c:v>26.016518883415443</c:v>
              </c:pt>
              <c:pt idx="1">
                <c:v>59.343843403259932</c:v>
              </c:pt>
              <c:pt idx="2">
                <c:v>81.711088592105796</c:v>
              </c:pt>
              <c:pt idx="3">
                <c:v>89.215793914077622</c:v>
              </c:pt>
              <c:pt idx="4">
                <c:v>90.516413801884298</c:v>
              </c:pt>
              <c:pt idx="5">
                <c:v>105.5768417043362</c:v>
              </c:pt>
              <c:pt idx="6">
                <c:v>120.89796209202632</c:v>
              </c:pt>
              <c:pt idx="7">
                <c:v>142.48715374546299</c:v>
              </c:pt>
              <c:pt idx="8">
                <c:v>163.28296345643537</c:v>
              </c:pt>
            </c:numLit>
          </c:val>
          <c:extLst>
            <c:ext xmlns:c16="http://schemas.microsoft.com/office/drawing/2014/chart" uri="{C3380CC4-5D6E-409C-BE32-E72D297353CC}">
              <c16:uniqueId val="{00000002-F42F-4F2E-9F23-AA5366E5AACF}"/>
            </c:ext>
          </c:extLst>
        </c:ser>
        <c:ser>
          <c:idx val="1"/>
          <c:order val="1"/>
          <c:tx>
            <c:v>Avg Market Price</c:v>
          </c:tx>
          <c:spPr>
            <a:solidFill>
              <a:srgbClr val="2FA7DD"/>
            </a:solidFill>
            <a:ln>
              <a:noFill/>
            </a:ln>
            <a:effectLst/>
          </c:spPr>
          <c:invertIfNegative val="0"/>
          <c:cat>
            <c:strLit>
              <c:ptCount val="9"/>
              <c:pt idx="0">
                <c:v>CONSOLES_GAMES</c:v>
              </c:pt>
              <c:pt idx="1">
                <c:v>FURNITURE_DECOR</c:v>
              </c:pt>
              <c:pt idx="2">
                <c:v>GARDEN_TOOLS</c:v>
              </c:pt>
              <c:pt idx="3">
                <c:v>BED_BATH_TABLE</c:v>
              </c:pt>
              <c:pt idx="4">
                <c:v>PERFUMERY</c:v>
              </c:pt>
              <c:pt idx="5">
                <c:v>COOL_STUFF</c:v>
              </c:pt>
              <c:pt idx="6">
                <c:v>COMPUTERS_ACCESSORIES</c:v>
              </c:pt>
              <c:pt idx="7">
                <c:v>HEALTH_BEAUTY</c:v>
              </c:pt>
              <c:pt idx="8">
                <c:v>WATCHES_GIFTS</c:v>
              </c:pt>
            </c:strLit>
          </c:cat>
          <c:val>
            <c:numLit>
              <c:formatCode>0.00</c:formatCode>
              <c:ptCount val="9"/>
              <c:pt idx="0">
                <c:v>26.074822112528729</c:v>
              </c:pt>
              <c:pt idx="1">
                <c:v>66.703069584474505</c:v>
              </c:pt>
              <c:pt idx="2">
                <c:v>64.728970207192077</c:v>
              </c:pt>
              <c:pt idx="3">
                <c:v>83.38684078872484</c:v>
              </c:pt>
              <c:pt idx="4">
                <c:v>88.599269402222248</c:v>
              </c:pt>
              <c:pt idx="5">
                <c:v>104.30476672801103</c:v>
              </c:pt>
              <c:pt idx="6">
                <c:v>129.32316370385709</c:v>
              </c:pt>
              <c:pt idx="7">
                <c:v>63.391268097112722</c:v>
              </c:pt>
              <c:pt idx="8">
                <c:v>148.43451676059408</c:v>
              </c:pt>
            </c:numLit>
          </c:val>
          <c:extLst>
            <c:ext xmlns:c16="http://schemas.microsoft.com/office/drawing/2014/chart" uri="{C3380CC4-5D6E-409C-BE32-E72D297353CC}">
              <c16:uniqueId val="{00000003-F42F-4F2E-9F23-AA5366E5AACF}"/>
            </c:ext>
          </c:extLst>
        </c:ser>
        <c:dLbls>
          <c:showLegendKey val="0"/>
          <c:showVal val="0"/>
          <c:showCatName val="0"/>
          <c:showSerName val="0"/>
          <c:showPercent val="0"/>
          <c:showBubbleSize val="0"/>
        </c:dLbls>
        <c:gapWidth val="219"/>
        <c:overlap val="-27"/>
        <c:axId val="1287512495"/>
        <c:axId val="1280822991"/>
      </c:barChart>
      <c:catAx>
        <c:axId val="1287512495"/>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22991"/>
        <c:crosses val="autoZero"/>
        <c:auto val="1"/>
        <c:lblAlgn val="ctr"/>
        <c:lblOffset val="100"/>
        <c:noMultiLvlLbl val="0"/>
        <c:extLst>
          <c:ext xmlns:c15="http://schemas.microsoft.com/office/drawing/2012/chart" uri="{F40574EE-89B7-4290-83BB-5DA773EAF853}">
            <c15:numFmt c:formatCode="General" c:sourceLinked="1"/>
          </c:ext>
        </c:extLst>
      </c:catAx>
      <c:valAx>
        <c:axId val="128082299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12495"/>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[retail_price_project.xlsx]PivotChartTable8</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Category Freight Price VS Market</a:t>
            </a:r>
            <a:r>
              <a:rPr lang="en-US" baseline="0"/>
              <a:t> Freight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FA7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58537368874233E-2"/>
          <c:y val="0.19596932275293405"/>
          <c:w val="0.66510283187945829"/>
          <c:h val="0.4754674540930301"/>
        </c:manualLayout>
      </c:layout>
      <c:barChart>
        <c:barDir val="col"/>
        <c:grouping val="clustered"/>
        <c:varyColors val="0"/>
        <c:ser>
          <c:idx val="0"/>
          <c:order val="0"/>
          <c:tx>
            <c:v>avg freight price</c:v>
          </c:tx>
          <c:spPr>
            <a:solidFill>
              <a:srgbClr val="123B4A"/>
            </a:solidFill>
            <a:ln>
              <a:noFill/>
            </a:ln>
            <a:effectLst/>
          </c:spPr>
          <c:invertIfNegative val="0"/>
          <c:cat>
            <c:strLit>
              <c:ptCount val="9"/>
              <c:pt idx="0">
                <c:v>PERFUMERY</c:v>
              </c:pt>
              <c:pt idx="1">
                <c:v>CONSOLES_GAMES</c:v>
              </c:pt>
              <c:pt idx="2">
                <c:v>BED_BATH_TABLE</c:v>
              </c:pt>
              <c:pt idx="3">
                <c:v>WATCHES_GIFTS</c:v>
              </c:pt>
              <c:pt idx="4">
                <c:v>FURNITURE_DECOR</c:v>
              </c:pt>
              <c:pt idx="5">
                <c:v>COOL_STUFF</c:v>
              </c:pt>
              <c:pt idx="6">
                <c:v>HEALTH_BEAUTY</c:v>
              </c:pt>
              <c:pt idx="7">
                <c:v>COMPUTERS_ACCESSORIES</c:v>
              </c:pt>
              <c:pt idx="8">
                <c:v>GARDEN_TOOLS</c:v>
              </c:pt>
            </c:strLit>
          </c:cat>
          <c:val>
            <c:numLit>
              <c:formatCode>0.00</c:formatCode>
              <c:ptCount val="9"/>
              <c:pt idx="0">
                <c:v>14.180369905916676</c:v>
              </c:pt>
              <c:pt idx="1">
                <c:v>14.730334674137927</c:v>
              </c:pt>
              <c:pt idx="2">
                <c:v>15.246108431245869</c:v>
              </c:pt>
              <c:pt idx="3">
                <c:v>16.579341838313955</c:v>
              </c:pt>
              <c:pt idx="4">
                <c:v>17.02899023927927</c:v>
              </c:pt>
              <c:pt idx="5">
                <c:v>18.147199547734797</c:v>
              </c:pt>
              <c:pt idx="6">
                <c:v>18.210930249639894</c:v>
              </c:pt>
              <c:pt idx="7">
                <c:v>24.782418976858658</c:v>
              </c:pt>
              <c:pt idx="8">
                <c:v>28.040413258626181</c:v>
              </c:pt>
            </c:numLit>
          </c:val>
          <c:extLst>
            <c:ext xmlns:c16="http://schemas.microsoft.com/office/drawing/2014/chart" uri="{C3380CC4-5D6E-409C-BE32-E72D297353CC}">
              <c16:uniqueId val="{00000002-B576-4C8F-82D2-25B855D64746}"/>
            </c:ext>
          </c:extLst>
        </c:ser>
        <c:ser>
          <c:idx val="1"/>
          <c:order val="1"/>
          <c:tx>
            <c:v>Avg Market Freight Price</c:v>
          </c:tx>
          <c:spPr>
            <a:solidFill>
              <a:srgbClr val="2FA7DD"/>
            </a:solidFill>
            <a:ln>
              <a:noFill/>
            </a:ln>
            <a:effectLst/>
          </c:spPr>
          <c:invertIfNegative val="0"/>
          <c:cat>
            <c:strLit>
              <c:ptCount val="9"/>
              <c:pt idx="0">
                <c:v>PERFUMERY</c:v>
              </c:pt>
              <c:pt idx="1">
                <c:v>CONSOLES_GAMES</c:v>
              </c:pt>
              <c:pt idx="2">
                <c:v>BED_BATH_TABLE</c:v>
              </c:pt>
              <c:pt idx="3">
                <c:v>WATCHES_GIFTS</c:v>
              </c:pt>
              <c:pt idx="4">
                <c:v>FURNITURE_DECOR</c:v>
              </c:pt>
              <c:pt idx="5">
                <c:v>COOL_STUFF</c:v>
              </c:pt>
              <c:pt idx="6">
                <c:v>HEALTH_BEAUTY</c:v>
              </c:pt>
              <c:pt idx="7">
                <c:v>COMPUTERS_ACCESSORIES</c:v>
              </c:pt>
              <c:pt idx="8">
                <c:v>GARDEN_TOOLS</c:v>
              </c:pt>
            </c:strLit>
          </c:cat>
          <c:val>
            <c:numLit>
              <c:formatCode>0.00</c:formatCode>
              <c:ptCount val="9"/>
              <c:pt idx="0">
                <c:v>14.228465431555554</c:v>
              </c:pt>
              <c:pt idx="1">
                <c:v>14.838358759770117</c:v>
              </c:pt>
              <c:pt idx="2">
                <c:v>15.998377849887069</c:v>
              </c:pt>
              <c:pt idx="3">
                <c:v>16.42327695129454</c:v>
              </c:pt>
              <c:pt idx="4">
                <c:v>17.459500579639638</c:v>
              </c:pt>
              <c:pt idx="5">
                <c:v>17.889784912412527</c:v>
              </c:pt>
              <c:pt idx="6">
                <c:v>14.934622705690968</c:v>
              </c:pt>
              <c:pt idx="7">
                <c:v>29.162359046753931</c:v>
              </c:pt>
              <c:pt idx="8">
                <c:v>21.054264253494949</c:v>
              </c:pt>
            </c:numLit>
          </c:val>
          <c:extLst>
            <c:ext xmlns:c16="http://schemas.microsoft.com/office/drawing/2014/chart" uri="{C3380CC4-5D6E-409C-BE32-E72D297353CC}">
              <c16:uniqueId val="{00000003-B576-4C8F-82D2-25B855D64746}"/>
            </c:ext>
          </c:extLst>
        </c:ser>
        <c:dLbls>
          <c:showLegendKey val="0"/>
          <c:showVal val="0"/>
          <c:showCatName val="0"/>
          <c:showSerName val="0"/>
          <c:showPercent val="0"/>
          <c:showBubbleSize val="0"/>
        </c:dLbls>
        <c:gapWidth val="219"/>
        <c:overlap val="-27"/>
        <c:axId val="1899815599"/>
        <c:axId val="1280903151"/>
      </c:barChart>
      <c:catAx>
        <c:axId val="189981559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903151"/>
        <c:crosses val="autoZero"/>
        <c:auto val="1"/>
        <c:lblAlgn val="ctr"/>
        <c:lblOffset val="100"/>
        <c:noMultiLvlLbl val="0"/>
        <c:extLst>
          <c:ext xmlns:c15="http://schemas.microsoft.com/office/drawing/2012/chart" uri="{F40574EE-89B7-4290-83BB-5DA773EAF853}">
            <c15:numFmt c:formatCode="General" c:sourceLinked="1"/>
          </c:ext>
        </c:extLst>
      </c:catAx>
      <c:valAx>
        <c:axId val="128090315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815599"/>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[retail_price_project.xlsx]PivotChartTable9</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Price Variance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123B4A"/>
            </a:solidFill>
            <a:ln>
              <a:noFill/>
            </a:ln>
            <a:effectLst/>
          </c:spPr>
          <c:invertIfNegative val="0"/>
          <c:cat>
            <c:strLit>
              <c:ptCount val="10"/>
              <c:pt idx="0">
                <c:v>HEALTH5</c:v>
              </c:pt>
              <c:pt idx="1">
                <c:v>HEALTH2</c:v>
              </c:pt>
              <c:pt idx="2">
                <c:v>WATCHES7</c:v>
              </c:pt>
              <c:pt idx="3">
                <c:v>BED5</c:v>
              </c:pt>
              <c:pt idx="4">
                <c:v>GARDEN8</c:v>
              </c:pt>
              <c:pt idx="5">
                <c:v>HEALTH3</c:v>
              </c:pt>
              <c:pt idx="6">
                <c:v>WATCHES5</c:v>
              </c:pt>
              <c:pt idx="7">
                <c:v>WATCHES8</c:v>
              </c:pt>
              <c:pt idx="8">
                <c:v>GARDEN5</c:v>
              </c:pt>
              <c:pt idx="9">
                <c:v>COOL4</c:v>
              </c:pt>
            </c:strLit>
          </c:cat>
          <c:val>
            <c:numLit>
              <c:formatCode>0.00</c:formatCode>
              <c:ptCount val="10"/>
              <c:pt idx="0">
                <c:v>261.49322156049152</c:v>
              </c:pt>
              <c:pt idx="1">
                <c:v>260.05901626493386</c:v>
              </c:pt>
              <c:pt idx="2">
                <c:v>146.34783692851803</c:v>
              </c:pt>
              <c:pt idx="3">
                <c:v>91.284488456410187</c:v>
              </c:pt>
              <c:pt idx="4">
                <c:v>73.818835996539889</c:v>
              </c:pt>
              <c:pt idx="5">
                <c:v>60.755917159763335</c:v>
              </c:pt>
              <c:pt idx="6">
                <c:v>57.592698524865312</c:v>
              </c:pt>
              <c:pt idx="7">
                <c:v>36.417876581130486</c:v>
              </c:pt>
              <c:pt idx="8">
                <c:v>35.641516326872242</c:v>
              </c:pt>
              <c:pt idx="9">
                <c:v>34.922540106951814</c:v>
              </c:pt>
            </c:numLit>
          </c:val>
          <c:extLst>
            <c:ext xmlns:c16="http://schemas.microsoft.com/office/drawing/2014/chart" uri="{C3380CC4-5D6E-409C-BE32-E72D297353CC}">
              <c16:uniqueId val="{00000001-C6C0-4D1A-85A1-E62266F31235}"/>
            </c:ext>
          </c:extLst>
        </c:ser>
        <c:dLbls>
          <c:showLegendKey val="0"/>
          <c:showVal val="0"/>
          <c:showCatName val="0"/>
          <c:showSerName val="0"/>
          <c:showPercent val="0"/>
          <c:showBubbleSize val="0"/>
        </c:dLbls>
        <c:gapWidth val="219"/>
        <c:overlap val="-27"/>
        <c:axId val="1262229871"/>
        <c:axId val="1280841231"/>
      </c:barChart>
      <c:catAx>
        <c:axId val="126222987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41231"/>
        <c:crosses val="autoZero"/>
        <c:auto val="1"/>
        <c:lblAlgn val="ctr"/>
        <c:lblOffset val="100"/>
        <c:noMultiLvlLbl val="0"/>
        <c:extLst>
          <c:ext xmlns:c15="http://schemas.microsoft.com/office/drawing/2012/chart" uri="{F40574EE-89B7-4290-83BB-5DA773EAF853}">
            <c15:numFmt c:formatCode="General" c:sourceLinked="1"/>
          </c:ext>
        </c:extLst>
      </c:catAx>
      <c:valAx>
        <c:axId val="128084123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29871"/>
        <c:crosses val="autoZero"/>
        <c:crossBetween val="between"/>
        <c:extLst>
          <c:ext xmlns:c15="http://schemas.microsoft.com/office/drawing/2012/chart" uri="{F40574EE-89B7-4290-83BB-5DA773EAF853}">
            <c15:numFmt c:formatCode="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[retail_price_project.xlsx]PivotChartTable11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Score VS Market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23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FA7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67266701067089E-2"/>
          <c:y val="0.20832796004195983"/>
          <c:w val="0.72949944704045422"/>
          <c:h val="0.38667343540982974"/>
        </c:manualLayout>
      </c:layout>
      <c:barChart>
        <c:barDir val="col"/>
        <c:grouping val="clustered"/>
        <c:varyColors val="0"/>
        <c:ser>
          <c:idx val="0"/>
          <c:order val="0"/>
          <c:tx>
            <c:v>avg product score</c:v>
          </c:tx>
          <c:spPr>
            <a:solidFill>
              <a:srgbClr val="123B4A"/>
            </a:solidFill>
            <a:ln>
              <a:noFill/>
            </a:ln>
            <a:effectLst/>
          </c:spPr>
          <c:invertIfNegative val="0"/>
          <c:cat>
            <c:strLit>
              <c:ptCount val="9"/>
              <c:pt idx="0">
                <c:v>PERFUMERY</c:v>
              </c:pt>
              <c:pt idx="1">
                <c:v>COOL_STUFF</c:v>
              </c:pt>
              <c:pt idx="2">
                <c:v>GARDEN_TOOLS</c:v>
              </c:pt>
              <c:pt idx="3">
                <c:v>HEALTH_BEAUTY</c:v>
              </c:pt>
              <c:pt idx="4">
                <c:v>CONSOLES_GAMES</c:v>
              </c:pt>
              <c:pt idx="5">
                <c:v>COMPUTERS_ACCESSORIES</c:v>
              </c:pt>
              <c:pt idx="6">
                <c:v>FURNITURE_DECOR</c:v>
              </c:pt>
              <c:pt idx="7">
                <c:v>WATCHES_GIFTS</c:v>
              </c:pt>
              <c:pt idx="8">
                <c:v>BED_BATH_TABLE</c:v>
              </c:pt>
            </c:strLit>
          </c:cat>
          <c:val>
            <c:numLit>
              <c:formatCode>0.00</c:formatCode>
              <c:ptCount val="9"/>
              <c:pt idx="0">
                <c:v>4.3516666666666701</c:v>
              </c:pt>
              <c:pt idx="1">
                <c:v>4.229281767955797</c:v>
              </c:pt>
              <c:pt idx="2">
                <c:v>4.1614141414141352</c:v>
              </c:pt>
              <c:pt idx="3">
                <c:v>4.1566909975669102</c:v>
              </c:pt>
              <c:pt idx="4">
                <c:v>4.0293103448275875</c:v>
              </c:pt>
              <c:pt idx="5">
                <c:v>4.0141361256544554</c:v>
              </c:pt>
              <c:pt idx="6">
                <c:v>3.9801801801801782</c:v>
              </c:pt>
              <c:pt idx="7">
                <c:v>3.970930232558143</c:v>
              </c:pt>
              <c:pt idx="8">
                <c:v>3.9322404371584625</c:v>
              </c:pt>
            </c:numLit>
          </c:val>
          <c:extLst>
            <c:ext xmlns:c16="http://schemas.microsoft.com/office/drawing/2014/chart" uri="{C3380CC4-5D6E-409C-BE32-E72D297353CC}">
              <c16:uniqueId val="{00000003-89AE-4620-B875-A51E3F1FDE2C}"/>
            </c:ext>
          </c:extLst>
        </c:ser>
        <c:ser>
          <c:idx val="1"/>
          <c:order val="1"/>
          <c:tx>
            <c:v>Avg Market Score</c:v>
          </c:tx>
          <c:spPr>
            <a:solidFill>
              <a:srgbClr val="2FA7DD"/>
            </a:solidFill>
            <a:ln>
              <a:noFill/>
            </a:ln>
            <a:effectLst/>
          </c:spPr>
          <c:invertIfNegative val="0"/>
          <c:cat>
            <c:strLit>
              <c:ptCount val="9"/>
              <c:pt idx="0">
                <c:v>PERFUMERY</c:v>
              </c:pt>
              <c:pt idx="1">
                <c:v>COOL_STUFF</c:v>
              </c:pt>
              <c:pt idx="2">
                <c:v>GARDEN_TOOLS</c:v>
              </c:pt>
              <c:pt idx="3">
                <c:v>HEALTH_BEAUTY</c:v>
              </c:pt>
              <c:pt idx="4">
                <c:v>CONSOLES_GAMES</c:v>
              </c:pt>
              <c:pt idx="5">
                <c:v>COMPUTERS_ACCESSORIES</c:v>
              </c:pt>
              <c:pt idx="6">
                <c:v>FURNITURE_DECOR</c:v>
              </c:pt>
              <c:pt idx="7">
                <c:v>WATCHES_GIFTS</c:v>
              </c:pt>
              <c:pt idx="8">
                <c:v>BED_BATH_TABLE</c:v>
              </c:pt>
            </c:strLit>
          </c:cat>
          <c:val>
            <c:numLit>
              <c:formatCode>0.00</c:formatCode>
              <c:ptCount val="9"/>
              <c:pt idx="0">
                <c:v>4.3488888888888919</c:v>
              </c:pt>
              <c:pt idx="1">
                <c:v>4.2581952117863722</c:v>
              </c:pt>
              <c:pt idx="2">
                <c:v>4.142828282828293</c:v>
              </c:pt>
              <c:pt idx="3">
                <c:v>4.1007299270072837</c:v>
              </c:pt>
              <c:pt idx="4">
                <c:v>4.0499999999999989</c:v>
              </c:pt>
              <c:pt idx="5">
                <c:v>4.0445026178010535</c:v>
              </c:pt>
              <c:pt idx="6">
                <c:v>4.0315315315315292</c:v>
              </c:pt>
              <c:pt idx="7">
                <c:v>4.0245478036175895</c:v>
              </c:pt>
              <c:pt idx="8">
                <c:v>3.9663023679417129</c:v>
              </c:pt>
            </c:numLit>
          </c:val>
          <c:extLst>
            <c:ext xmlns:c16="http://schemas.microsoft.com/office/drawing/2014/chart" uri="{C3380CC4-5D6E-409C-BE32-E72D297353CC}">
              <c16:uniqueId val="{00000004-89AE-4620-B875-A51E3F1FDE2C}"/>
            </c:ext>
          </c:extLst>
        </c:ser>
        <c:dLbls>
          <c:showLegendKey val="0"/>
          <c:showVal val="0"/>
          <c:showCatName val="0"/>
          <c:showSerName val="0"/>
          <c:showPercent val="0"/>
          <c:showBubbleSize val="0"/>
        </c:dLbls>
        <c:gapWidth val="219"/>
        <c:overlap val="-27"/>
        <c:axId val="1287520383"/>
        <c:axId val="1280839311"/>
      </c:barChart>
      <c:catAx>
        <c:axId val="128752038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39311"/>
        <c:crosses val="autoZero"/>
        <c:auto val="1"/>
        <c:lblAlgn val="ctr"/>
        <c:lblOffset val="100"/>
        <c:noMultiLvlLbl val="0"/>
        <c:extLst>
          <c:ext xmlns:c15="http://schemas.microsoft.com/office/drawing/2012/chart" uri="{F40574EE-89B7-4290-83BB-5DA773EAF853}">
            <c15:numFmt c:formatCode="General" c:sourceLinked="1"/>
          </c:ext>
        </c:extLst>
      </c:catAx>
      <c:valAx>
        <c:axId val="128083931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20383"/>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[retail_price_project.xlsx]PivotChartTable12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a:t>
            </a:r>
            <a:r>
              <a:rPr lang="en-US" baseline="0"/>
              <a:t> Category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023768784654"/>
          <c:y val="0.21635016211208893"/>
          <c:w val="0.67870443132658387"/>
          <c:h val="0.41137563686892081"/>
        </c:manualLayout>
      </c:layout>
      <c:lineChart>
        <c:grouping val="standard"/>
        <c:varyColors val="0"/>
        <c:ser>
          <c:idx val="0"/>
          <c:order val="0"/>
          <c:tx>
            <c:v>Budget</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16022</c:v>
              </c:pt>
              <c:pt idx="4">
                <c:v>275.7</c:v>
              </c:pt>
              <c:pt idx="5">
                <c:v>4029.15</c:v>
              </c:pt>
              <c:pt idx="6">
                <c:v>23598.2</c:v>
              </c:pt>
              <c:pt idx="7">
                <c:v>9388.7999999999993</c:v>
              </c:pt>
              <c:pt idx="8">
                <c:v>8033.2</c:v>
              </c:pt>
              <c:pt idx="9">
                <c:v>7128.8</c:v>
              </c:pt>
              <c:pt idx="10">
                <c:v>5918.09</c:v>
              </c:pt>
              <c:pt idx="11">
                <c:v>11971.8</c:v>
              </c:pt>
              <c:pt idx="12">
                <c:v>21120.41</c:v>
              </c:pt>
              <c:pt idx="13">
                <c:v>8242</c:v>
              </c:pt>
              <c:pt idx="14">
                <c:v>4733</c:v>
              </c:pt>
              <c:pt idx="15">
                <c:v>17213.78</c:v>
              </c:pt>
              <c:pt idx="16">
                <c:v>10161</c:v>
              </c:pt>
              <c:pt idx="17">
                <c:v>7988.4</c:v>
              </c:pt>
              <c:pt idx="18">
                <c:v>12447.4</c:v>
              </c:pt>
              <c:pt idx="19">
                <c:v>7014.6</c:v>
              </c:pt>
            </c:numLit>
          </c:val>
          <c:smooth val="0"/>
          <c:extLst>
            <c:ext xmlns:c16="http://schemas.microsoft.com/office/drawing/2014/chart" uri="{C3380CC4-5D6E-409C-BE32-E72D297353CC}">
              <c16:uniqueId val="{00000007-1FCC-46E9-9591-043808F5D83D}"/>
            </c:ext>
          </c:extLst>
        </c:ser>
        <c:ser>
          <c:idx val="1"/>
          <c:order val="1"/>
          <c:tx>
            <c:v>Market Average</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14183.24</c:v>
              </c:pt>
              <c:pt idx="1">
                <c:v>10196.700000000001</c:v>
              </c:pt>
              <c:pt idx="2">
                <c:v>28689.03</c:v>
              </c:pt>
              <c:pt idx="3">
                <c:v>22659.05</c:v>
              </c:pt>
              <c:pt idx="4">
                <c:v>4612.3</c:v>
              </c:pt>
              <c:pt idx="5">
                <c:v>1619.61</c:v>
              </c:pt>
              <c:pt idx="6">
                <c:v>10780.2</c:v>
              </c:pt>
              <c:pt idx="7">
                <c:v>21526.92</c:v>
              </c:pt>
              <c:pt idx="8">
                <c:v>5051.7</c:v>
              </c:pt>
              <c:pt idx="9">
                <c:v>12633.13</c:v>
              </c:pt>
              <c:pt idx="10">
                <c:v>686</c:v>
              </c:pt>
              <c:pt idx="11">
                <c:v>3209.5</c:v>
              </c:pt>
              <c:pt idx="12">
                <c:v>10995.3</c:v>
              </c:pt>
              <c:pt idx="14">
                <c:v>14175.7</c:v>
              </c:pt>
              <c:pt idx="15">
                <c:v>6629.7</c:v>
              </c:pt>
              <c:pt idx="16">
                <c:v>885.8</c:v>
              </c:pt>
              <c:pt idx="17">
                <c:v>5103.1000000000004</c:v>
              </c:pt>
              <c:pt idx="18">
                <c:v>3343.3</c:v>
              </c:pt>
              <c:pt idx="19">
                <c:v>5284.92</c:v>
              </c:pt>
            </c:numLit>
          </c:val>
          <c:smooth val="0"/>
          <c:extLst>
            <c:ext xmlns:c16="http://schemas.microsoft.com/office/drawing/2014/chart" uri="{C3380CC4-5D6E-409C-BE32-E72D297353CC}">
              <c16:uniqueId val="{00000008-1FCC-46E9-9591-043808F5D83D}"/>
            </c:ext>
          </c:extLst>
        </c:ser>
        <c:ser>
          <c:idx val="2"/>
          <c:order val="2"/>
          <c:tx>
            <c:v>Overpriced</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73946.259999999995</c:v>
              </c:pt>
              <c:pt idx="1">
                <c:v>4874.25</c:v>
              </c:pt>
              <c:pt idx="2">
                <c:v>9088.74</c:v>
              </c:pt>
              <c:pt idx="3">
                <c:v>26517.599999999999</c:v>
              </c:pt>
              <c:pt idx="4">
                <c:v>35348.339999999997</c:v>
              </c:pt>
              <c:pt idx="5">
                <c:v>14442.95</c:v>
              </c:pt>
              <c:pt idx="6">
                <c:v>33329.800000000003</c:v>
              </c:pt>
              <c:pt idx="7">
                <c:v>18139.080000000002</c:v>
              </c:pt>
              <c:pt idx="8">
                <c:v>39476.879999999997</c:v>
              </c:pt>
              <c:pt idx="9">
                <c:v>36796.379999999997</c:v>
              </c:pt>
              <c:pt idx="10">
                <c:v>100260.85</c:v>
              </c:pt>
              <c:pt idx="11">
                <c:v>50851.18</c:v>
              </c:pt>
              <c:pt idx="12">
                <c:v>66745.710000000006</c:v>
              </c:pt>
              <c:pt idx="13">
                <c:v>58367.77</c:v>
              </c:pt>
              <c:pt idx="14">
                <c:v>33854.559999999998</c:v>
              </c:pt>
              <c:pt idx="15">
                <c:v>36880.04</c:v>
              </c:pt>
              <c:pt idx="16">
                <c:v>48754.21</c:v>
              </c:pt>
              <c:pt idx="17">
                <c:v>31557.06</c:v>
              </c:pt>
              <c:pt idx="18">
                <c:v>60462.41</c:v>
              </c:pt>
              <c:pt idx="19">
                <c:v>29246.25</c:v>
              </c:pt>
            </c:numLit>
          </c:val>
          <c:smooth val="0"/>
          <c:extLst>
            <c:ext xmlns:c16="http://schemas.microsoft.com/office/drawing/2014/chart" uri="{C3380CC4-5D6E-409C-BE32-E72D297353CC}">
              <c16:uniqueId val="{0000001A-1FCC-46E9-9591-043808F5D83D}"/>
            </c:ext>
          </c:extLst>
        </c:ser>
        <c:ser>
          <c:idx val="3"/>
          <c:order val="3"/>
          <c:tx>
            <c:v>Premium</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24475.9</c:v>
              </c:pt>
              <c:pt idx="1">
                <c:v>16795.2</c:v>
              </c:pt>
              <c:pt idx="2">
                <c:v>4898.6000000000004</c:v>
              </c:pt>
              <c:pt idx="3">
                <c:v>3499</c:v>
              </c:pt>
              <c:pt idx="4">
                <c:v>13502</c:v>
              </c:pt>
              <c:pt idx="5">
                <c:v>26675.439999999999</c:v>
              </c:pt>
              <c:pt idx="6">
                <c:v>53408.6</c:v>
              </c:pt>
              <c:pt idx="7">
                <c:v>76251.199999999997</c:v>
              </c:pt>
              <c:pt idx="8">
                <c:v>49758.32</c:v>
              </c:pt>
              <c:pt idx="9">
                <c:v>22170.92</c:v>
              </c:pt>
              <c:pt idx="10">
                <c:v>43720.19</c:v>
              </c:pt>
              <c:pt idx="11">
                <c:v>29601.37</c:v>
              </c:pt>
              <c:pt idx="12">
                <c:v>53692.62</c:v>
              </c:pt>
              <c:pt idx="13">
                <c:v>56950.21</c:v>
              </c:pt>
              <c:pt idx="14">
                <c:v>64469.9</c:v>
              </c:pt>
              <c:pt idx="15">
                <c:v>65013.34</c:v>
              </c:pt>
              <c:pt idx="16">
                <c:v>50660.6</c:v>
              </c:pt>
              <c:pt idx="17">
                <c:v>25373.24</c:v>
              </c:pt>
              <c:pt idx="18">
                <c:v>58033.74</c:v>
              </c:pt>
              <c:pt idx="19">
                <c:v>40816.82</c:v>
              </c:pt>
            </c:numLit>
          </c:val>
          <c:smooth val="0"/>
          <c:extLst>
            <c:ext xmlns:c16="http://schemas.microsoft.com/office/drawing/2014/chart" uri="{C3380CC4-5D6E-409C-BE32-E72D297353CC}">
              <c16:uniqueId val="{0000001B-1FCC-46E9-9591-043808F5D83D}"/>
            </c:ext>
          </c:extLst>
        </c:ser>
        <c:ser>
          <c:idx val="4"/>
          <c:order val="4"/>
          <c:tx>
            <c:v>Shipping Killer</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1">
                <c:v>1099.8900000000001</c:v>
              </c:pt>
              <c:pt idx="2">
                <c:v>13198.68</c:v>
              </c:pt>
              <c:pt idx="5">
                <c:v>179.7</c:v>
              </c:pt>
              <c:pt idx="6">
                <c:v>3712.59</c:v>
              </c:pt>
              <c:pt idx="7">
                <c:v>9344.4</c:v>
              </c:pt>
              <c:pt idx="8">
                <c:v>8865.2000000000007</c:v>
              </c:pt>
              <c:pt idx="9">
                <c:v>4672.2</c:v>
              </c:pt>
              <c:pt idx="12">
                <c:v>898.2</c:v>
              </c:pt>
              <c:pt idx="15">
                <c:v>3018.4</c:v>
              </c:pt>
              <c:pt idx="17">
                <c:v>2245.5</c:v>
              </c:pt>
              <c:pt idx="18">
                <c:v>299.45999999999998</c:v>
              </c:pt>
            </c:numLit>
          </c:val>
          <c:smooth val="0"/>
          <c:extLst>
            <c:ext xmlns:c16="http://schemas.microsoft.com/office/drawing/2014/chart" uri="{C3380CC4-5D6E-409C-BE32-E72D297353CC}">
              <c16:uniqueId val="{0000001C-1FCC-46E9-9591-043808F5D83D}"/>
            </c:ext>
          </c:extLst>
        </c:ser>
        <c:ser>
          <c:idx val="5"/>
          <c:order val="5"/>
          <c:tx>
            <c:v>Star / Bargain</c:v>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Lit>
              <c:ptCount val="20"/>
              <c:pt idx="0">
                <c:v>January
2017</c:v>
              </c:pt>
              <c:pt idx="1">
                <c:v>February
2017</c:v>
              </c:pt>
              <c:pt idx="2">
                <c:v>March
2017</c:v>
              </c:pt>
              <c:pt idx="3">
                <c:v>April
2017</c:v>
              </c:pt>
              <c:pt idx="4">
                <c:v>May
2017</c:v>
              </c:pt>
              <c:pt idx="5">
                <c:v>June
2017</c:v>
              </c:pt>
              <c:pt idx="6">
                <c:v>July
2017</c:v>
              </c:pt>
              <c:pt idx="7">
                <c:v>August
2017</c:v>
              </c:pt>
              <c:pt idx="8">
                <c:v>September
2017</c:v>
              </c:pt>
              <c:pt idx="9">
                <c:v>October
2017</c:v>
              </c:pt>
              <c:pt idx="10">
                <c:v>November
2017</c:v>
              </c:pt>
              <c:pt idx="11">
                <c:v>December
2017</c:v>
              </c:pt>
              <c:pt idx="12">
                <c:v>January
2018</c:v>
              </c:pt>
              <c:pt idx="13">
                <c:v>February
2018</c:v>
              </c:pt>
              <c:pt idx="14">
                <c:v>March
2018</c:v>
              </c:pt>
              <c:pt idx="15">
                <c:v>April
2018</c:v>
              </c:pt>
              <c:pt idx="16">
                <c:v>May
2018</c:v>
              </c:pt>
              <c:pt idx="17">
                <c:v>June
2018</c:v>
              </c:pt>
              <c:pt idx="18">
                <c:v>July
2018</c:v>
              </c:pt>
              <c:pt idx="19">
                <c:v>August
2018</c:v>
              </c:pt>
            </c:strLit>
          </c:cat>
          <c:val>
            <c:numLit>
              <c:formatCode>\$#,##0;\(\$#,##0\);\$#,##0</c:formatCode>
              <c:ptCount val="20"/>
              <c:pt idx="0">
                <c:v>7858.17</c:v>
              </c:pt>
              <c:pt idx="1">
                <c:v>2858.57</c:v>
              </c:pt>
              <c:pt idx="2">
                <c:v>20441.37</c:v>
              </c:pt>
              <c:pt idx="3">
                <c:v>29676.58</c:v>
              </c:pt>
              <c:pt idx="4">
                <c:v>23273.54</c:v>
              </c:pt>
              <c:pt idx="5">
                <c:v>33421.9</c:v>
              </c:pt>
              <c:pt idx="6">
                <c:v>15960.2</c:v>
              </c:pt>
              <c:pt idx="7">
                <c:v>24645.14</c:v>
              </c:pt>
              <c:pt idx="8">
                <c:v>15064.69</c:v>
              </c:pt>
              <c:pt idx="9">
                <c:v>10571.48</c:v>
              </c:pt>
              <c:pt idx="10">
                <c:v>26390.720000000001</c:v>
              </c:pt>
              <c:pt idx="11">
                <c:v>11612.26</c:v>
              </c:pt>
              <c:pt idx="12">
                <c:v>34294.400000000001</c:v>
              </c:pt>
              <c:pt idx="13">
                <c:v>37362.26</c:v>
              </c:pt>
              <c:pt idx="14">
                <c:v>43198.28</c:v>
              </c:pt>
              <c:pt idx="15">
                <c:v>11261.35</c:v>
              </c:pt>
              <c:pt idx="16">
                <c:v>37497.85</c:v>
              </c:pt>
              <c:pt idx="17">
                <c:v>10389.950000000001</c:v>
              </c:pt>
              <c:pt idx="18">
                <c:v>11626.22</c:v>
              </c:pt>
              <c:pt idx="19">
                <c:v>4685.04</c:v>
              </c:pt>
            </c:numLit>
          </c:val>
          <c:smooth val="0"/>
          <c:extLst>
            <c:ext xmlns:c16="http://schemas.microsoft.com/office/drawing/2014/chart" uri="{C3380CC4-5D6E-409C-BE32-E72D297353CC}">
              <c16:uniqueId val="{0000001D-1FCC-46E9-9591-043808F5D83D}"/>
            </c:ext>
          </c:extLst>
        </c:ser>
        <c:dLbls>
          <c:showLegendKey val="0"/>
          <c:showVal val="0"/>
          <c:showCatName val="0"/>
          <c:showSerName val="0"/>
          <c:showPercent val="0"/>
          <c:showBubbleSize val="0"/>
        </c:dLbls>
        <c:marker val="1"/>
        <c:smooth val="0"/>
        <c:axId val="1289632831"/>
        <c:axId val="1280883951"/>
      </c:lineChart>
      <c:catAx>
        <c:axId val="12896328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83951"/>
        <c:crosses val="autoZero"/>
        <c:auto val="1"/>
        <c:lblAlgn val="ctr"/>
        <c:lblOffset val="100"/>
        <c:noMultiLvlLbl val="0"/>
        <c:extLst>
          <c:ext xmlns:c15="http://schemas.microsoft.com/office/drawing/2012/chart" uri="{F40574EE-89B7-4290-83BB-5DA773EAF853}">
            <c15:numFmt c:formatCode="General" c:sourceLinked="1"/>
          </c:ext>
        </c:extLst>
      </c:catAx>
      <c:valAx>
        <c:axId val="1280883951"/>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32831"/>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layout>
        <c:manualLayout>
          <c:xMode val="edge"/>
          <c:yMode val="edge"/>
          <c:x val="0.80453798255957176"/>
          <c:y val="9.554749972551041E-2"/>
          <c:w val="0.18219874267138081"/>
          <c:h val="0.49913782405861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extLst>
    <c:ext xmlns:c15="http://schemas.microsoft.com/office/drawing/2012/chart" uri="{723BEF56-08C2-4564-9609-F4CBC75E7E54}">
      <c15:pivotSource>
        <c15:name>[retail_price_project.xlsx]PivotChartTable13</c15:name>
        <c15:fmtId val="0"/>
      </c15:pivotSource>
      <c15:pivotOptions>
        <c15:dropZoneFilter val="1"/>
        <c15:dropZoneCategories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1.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chart" Target="../charts/chart3.xml"/><Relationship Id="rId10" Type="http://schemas.openxmlformats.org/officeDocument/2006/relationships/image" Target="../media/image7.png"/><Relationship Id="rId4" Type="http://schemas.openxmlformats.org/officeDocument/2006/relationships/chart" Target="../charts/chart2.xml"/><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hyperlink" Target="#'Pricing And Competition'!A1"/><Relationship Id="rId3" Type="http://schemas.openxmlformats.org/officeDocument/2006/relationships/chart" Target="../charts/chart4.xml"/><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15.png"/><Relationship Id="rId5" Type="http://schemas.openxmlformats.org/officeDocument/2006/relationships/chart" Target="../charts/chart6.xml"/><Relationship Id="rId15" Type="http://schemas.openxmlformats.org/officeDocument/2006/relationships/image" Target="../media/image10.svg"/><Relationship Id="rId10" Type="http://schemas.openxmlformats.org/officeDocument/2006/relationships/image" Target="../media/image14.png"/><Relationship Id="rId4" Type="http://schemas.openxmlformats.org/officeDocument/2006/relationships/chart" Target="../charts/chart5.xml"/><Relationship Id="rId9" Type="http://schemas.openxmlformats.org/officeDocument/2006/relationships/image" Target="../media/image13.pn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9.png"/><Relationship Id="rId3" Type="http://schemas.openxmlformats.org/officeDocument/2006/relationships/chart" Target="../charts/chart8.xml"/><Relationship Id="rId7" Type="http://schemas.openxmlformats.org/officeDocument/2006/relationships/image" Target="../media/image18.png"/><Relationship Id="rId12" Type="http://schemas.openxmlformats.org/officeDocument/2006/relationships/hyperlink" Target="#'Product competitivness'!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chart" Target="../charts/chart10.xml"/><Relationship Id="rId10" Type="http://schemas.openxmlformats.org/officeDocument/2006/relationships/image" Target="../media/image21.png"/><Relationship Id="rId4" Type="http://schemas.openxmlformats.org/officeDocument/2006/relationships/chart" Target="../charts/chart9.xml"/><Relationship Id="rId9" Type="http://schemas.openxmlformats.org/officeDocument/2006/relationships/image" Target="../media/image20.png"/><Relationship Id="rId1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chart" Target="../charts/chart11.xml"/><Relationship Id="rId7" Type="http://schemas.openxmlformats.org/officeDocument/2006/relationships/image" Target="../media/image2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24.png"/><Relationship Id="rId11" Type="http://schemas.openxmlformats.org/officeDocument/2006/relationships/image" Target="../media/image10.svg"/><Relationship Id="rId5" Type="http://schemas.openxmlformats.org/officeDocument/2006/relationships/image" Target="../media/image23.emf"/><Relationship Id="rId10" Type="http://schemas.openxmlformats.org/officeDocument/2006/relationships/image" Target="../media/image9.png"/><Relationship Id="rId4" Type="http://schemas.openxmlformats.org/officeDocument/2006/relationships/chart" Target="../charts/chart12.xml"/><Relationship Id="rId9" Type="http://schemas.openxmlformats.org/officeDocument/2006/relationships/hyperlink" Target="#'Sales Performan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2</xdr:col>
      <xdr:colOff>574110</xdr:colOff>
      <xdr:row>2</xdr:row>
      <xdr:rowOff>1747</xdr:rowOff>
    </xdr:from>
    <xdr:to>
      <xdr:col>28</xdr:col>
      <xdr:colOff>514865</xdr:colOff>
      <xdr:row>6</xdr:row>
      <xdr:rowOff>160685</xdr:rowOff>
    </xdr:to>
    <xdr:grpSp>
      <xdr:nvGrpSpPr>
        <xdr:cNvPr id="2" name="Group 1">
          <a:extLst>
            <a:ext uri="{FF2B5EF4-FFF2-40B4-BE49-F238E27FC236}">
              <a16:creationId xmlns:a16="http://schemas.microsoft.com/office/drawing/2014/main" id="{6F65CBFD-EDB3-4F5C-8065-7AD9A25A46E5}"/>
            </a:ext>
          </a:extLst>
        </xdr:cNvPr>
        <xdr:cNvGrpSpPr/>
      </xdr:nvGrpSpPr>
      <xdr:grpSpPr>
        <a:xfrm>
          <a:off x="1797073" y="359228"/>
          <a:ext cx="15839273" cy="873901"/>
          <a:chOff x="2196326" y="373446"/>
          <a:chExt cx="23860445" cy="1474651"/>
        </a:xfrm>
      </xdr:grpSpPr>
      <xdr:sp macro="" textlink="">
        <xdr:nvSpPr>
          <xdr:cNvPr id="3" name="Rectangle: Rounded Corners 2">
            <a:extLst>
              <a:ext uri="{FF2B5EF4-FFF2-40B4-BE49-F238E27FC236}">
                <a16:creationId xmlns:a16="http://schemas.microsoft.com/office/drawing/2014/main" id="{28DEE6A0-212A-53D5-9759-25CA538790D2}"/>
              </a:ext>
            </a:extLst>
          </xdr:cNvPr>
          <xdr:cNvSpPr/>
        </xdr:nvSpPr>
        <xdr:spPr>
          <a:xfrm>
            <a:off x="2196326" y="373446"/>
            <a:ext cx="23860445" cy="1474651"/>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123B4A"/>
                </a:solidFill>
                <a:latin typeface="+mj-lt"/>
              </a:rPr>
              <a:t>Sales</a:t>
            </a:r>
            <a:r>
              <a:rPr lang="en-US" sz="2800" b="1" baseline="0">
                <a:solidFill>
                  <a:srgbClr val="123B4A"/>
                </a:solidFill>
                <a:latin typeface="+mj-lt"/>
              </a:rPr>
              <a:t> Performance</a:t>
            </a:r>
            <a:endParaRPr lang="en-US" sz="2800" b="1">
              <a:solidFill>
                <a:srgbClr val="123B4A"/>
              </a:solidFill>
              <a:latin typeface="+mj-lt"/>
            </a:endParaRPr>
          </a:p>
        </xdr:txBody>
      </xdr:sp>
      <xdr:sp macro="" textlink="">
        <xdr:nvSpPr>
          <xdr:cNvPr id="4" name="TextBox 3">
            <a:extLst>
              <a:ext uri="{FF2B5EF4-FFF2-40B4-BE49-F238E27FC236}">
                <a16:creationId xmlns:a16="http://schemas.microsoft.com/office/drawing/2014/main" id="{23C3A12B-1075-0D6E-33B1-77456AC92E0B}"/>
              </a:ext>
            </a:extLst>
          </xdr:cNvPr>
          <xdr:cNvSpPr txBox="1"/>
        </xdr:nvSpPr>
        <xdr:spPr>
          <a:xfrm>
            <a:off x="24209826" y="484712"/>
            <a:ext cx="1738086" cy="13303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a:solidFill>
                  <a:srgbClr val="708090"/>
                </a:solidFill>
                <a:latin typeface="+mj-lt"/>
                <a:ea typeface="+mn-ea"/>
                <a:cs typeface="+mn-cs"/>
              </a:rPr>
              <a:t>Last Updated</a:t>
            </a:r>
          </a:p>
          <a:p>
            <a:pPr rtl="0"/>
            <a:r>
              <a:rPr lang="en-US" sz="1400" b="1">
                <a:solidFill>
                  <a:srgbClr val="708090"/>
                </a:solidFill>
                <a:latin typeface="+mj-lt"/>
                <a:ea typeface="+mn-ea"/>
                <a:cs typeface="+mn-cs"/>
              </a:rPr>
              <a:t>Aug 2018</a:t>
            </a:r>
          </a:p>
        </xdr:txBody>
      </xdr:sp>
      <xdr:pic>
        <xdr:nvPicPr>
          <xdr:cNvPr id="5" name="Graphic 4" descr="Flip calendar with solid fill">
            <a:extLst>
              <a:ext uri="{FF2B5EF4-FFF2-40B4-BE49-F238E27FC236}">
                <a16:creationId xmlns:a16="http://schemas.microsoft.com/office/drawing/2014/main" id="{86D01540-D0F7-B0EE-70E3-E26264A057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51605" y="484714"/>
            <a:ext cx="769000" cy="1021435"/>
          </a:xfrm>
          <a:prstGeom prst="rect">
            <a:avLst/>
          </a:prstGeom>
        </xdr:spPr>
      </xdr:pic>
    </xdr:grpSp>
    <xdr:clientData/>
  </xdr:twoCellAnchor>
  <xdr:twoCellAnchor>
    <xdr:from>
      <xdr:col>7</xdr:col>
      <xdr:colOff>155466</xdr:colOff>
      <xdr:row>7</xdr:row>
      <xdr:rowOff>107673</xdr:rowOff>
    </xdr:from>
    <xdr:to>
      <xdr:col>11</xdr:col>
      <xdr:colOff>68467</xdr:colOff>
      <xdr:row>12</xdr:row>
      <xdr:rowOff>144685</xdr:rowOff>
    </xdr:to>
    <xdr:sp macro="" textlink="">
      <xdr:nvSpPr>
        <xdr:cNvPr id="9" name="Rectangle: Rounded Corners 8">
          <a:extLst>
            <a:ext uri="{FF2B5EF4-FFF2-40B4-BE49-F238E27FC236}">
              <a16:creationId xmlns:a16="http://schemas.microsoft.com/office/drawing/2014/main" id="{3EB13440-3A3C-4676-ADA9-62BD0D762D9C}"/>
            </a:ext>
          </a:extLst>
        </xdr:cNvPr>
        <xdr:cNvSpPr/>
      </xdr:nvSpPr>
      <xdr:spPr>
        <a:xfrm>
          <a:off x="4393439" y="1422906"/>
          <a:ext cx="2334699" cy="976464"/>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solidFill>
                <a:srgbClr val="123B4A"/>
              </a:solidFill>
              <a:latin typeface="+mj-lt"/>
            </a:rPr>
            <a:t>Total Units Sold</a:t>
          </a:r>
        </a:p>
      </xdr:txBody>
    </xdr:sp>
    <xdr:clientData/>
  </xdr:twoCellAnchor>
  <xdr:twoCellAnchor>
    <xdr:from>
      <xdr:col>3</xdr:col>
      <xdr:colOff>3860</xdr:colOff>
      <xdr:row>7</xdr:row>
      <xdr:rowOff>105800</xdr:rowOff>
    </xdr:from>
    <xdr:to>
      <xdr:col>6</xdr:col>
      <xdr:colOff>523879</xdr:colOff>
      <xdr:row>12</xdr:row>
      <xdr:rowOff>146558</xdr:rowOff>
    </xdr:to>
    <xdr:sp macro="" textlink="">
      <xdr:nvSpPr>
        <xdr:cNvPr id="11" name="Rectangle: Rounded Corners 10">
          <a:extLst>
            <a:ext uri="{FF2B5EF4-FFF2-40B4-BE49-F238E27FC236}">
              <a16:creationId xmlns:a16="http://schemas.microsoft.com/office/drawing/2014/main" id="{35F9CD97-17A6-4CD7-98FA-6553B2B9FE75}"/>
            </a:ext>
          </a:extLst>
        </xdr:cNvPr>
        <xdr:cNvSpPr/>
      </xdr:nvSpPr>
      <xdr:spPr>
        <a:xfrm>
          <a:off x="1829116" y="1387614"/>
          <a:ext cx="2345275" cy="956339"/>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latin typeface="+mj-lt"/>
              <a:ea typeface="+mn-ea"/>
              <a:cs typeface="+mn-cs"/>
            </a:rPr>
            <a:t>Total Sales</a:t>
          </a:r>
        </a:p>
        <a:p>
          <a:pPr marL="0" indent="0" algn="ctr"/>
          <a:endParaRPr lang="en-US" sz="1800">
            <a:solidFill>
              <a:srgbClr val="123B4A"/>
            </a:solidFill>
            <a:latin typeface="+mj-lt"/>
            <a:ea typeface="+mn-ea"/>
            <a:cs typeface="+mn-cs"/>
          </a:endParaRPr>
        </a:p>
      </xdr:txBody>
    </xdr:sp>
    <xdr:clientData/>
  </xdr:twoCellAnchor>
  <xdr:twoCellAnchor>
    <xdr:from>
      <xdr:col>11</xdr:col>
      <xdr:colOff>305479</xdr:colOff>
      <xdr:row>7</xdr:row>
      <xdr:rowOff>105800</xdr:rowOff>
    </xdr:from>
    <xdr:to>
      <xdr:col>15</xdr:col>
      <xdr:colOff>215899</xdr:colOff>
      <xdr:row>12</xdr:row>
      <xdr:rowOff>146558</xdr:rowOff>
    </xdr:to>
    <xdr:sp macro="" textlink="">
      <xdr:nvSpPr>
        <xdr:cNvPr id="15" name="Rectangle: Rounded Corners 14">
          <a:extLst>
            <a:ext uri="{FF2B5EF4-FFF2-40B4-BE49-F238E27FC236}">
              <a16:creationId xmlns:a16="http://schemas.microsoft.com/office/drawing/2014/main" id="{3F3BC3D5-00A0-421D-B133-152EED080986}"/>
            </a:ext>
          </a:extLst>
        </xdr:cNvPr>
        <xdr:cNvSpPr/>
      </xdr:nvSpPr>
      <xdr:spPr>
        <a:xfrm>
          <a:off x="6965150" y="1421033"/>
          <a:ext cx="2332119" cy="98021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effectLst/>
              <a:latin typeface="+mj-lt"/>
              <a:ea typeface="+mn-ea"/>
              <a:cs typeface="+mn-cs"/>
            </a:rPr>
            <a:t>Total Traffic </a:t>
          </a:r>
          <a:endParaRPr lang="en-US" sz="1500">
            <a:solidFill>
              <a:srgbClr val="123B4A"/>
            </a:solidFill>
            <a:effectLst/>
            <a:latin typeface="+mj-lt"/>
          </a:endParaRPr>
        </a:p>
        <a:p>
          <a:pPr algn="ctr"/>
          <a:endParaRPr lang="en-US" sz="1100">
            <a:latin typeface="+mj-lt"/>
          </a:endParaRPr>
        </a:p>
      </xdr:txBody>
    </xdr:sp>
    <xdr:clientData/>
  </xdr:twoCellAnchor>
  <xdr:twoCellAnchor>
    <xdr:from>
      <xdr:col>15</xdr:col>
      <xdr:colOff>452911</xdr:colOff>
      <xdr:row>7</xdr:row>
      <xdr:rowOff>106701</xdr:rowOff>
    </xdr:from>
    <xdr:to>
      <xdr:col>19</xdr:col>
      <xdr:colOff>363330</xdr:colOff>
      <xdr:row>12</xdr:row>
      <xdr:rowOff>145657</xdr:rowOff>
    </xdr:to>
    <xdr:sp macro="" textlink="">
      <xdr:nvSpPr>
        <xdr:cNvPr id="18" name="Rectangle: Rounded Corners 17">
          <a:extLst>
            <a:ext uri="{FF2B5EF4-FFF2-40B4-BE49-F238E27FC236}">
              <a16:creationId xmlns:a16="http://schemas.microsoft.com/office/drawing/2014/main" id="{4AF6BB57-1FA5-498C-B25A-164FFCCBD453}"/>
            </a:ext>
          </a:extLst>
        </xdr:cNvPr>
        <xdr:cNvSpPr/>
      </xdr:nvSpPr>
      <xdr:spPr>
        <a:xfrm>
          <a:off x="9534281" y="1421934"/>
          <a:ext cx="2332117" cy="978408"/>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rPr>
            <a:t>Products</a:t>
          </a:r>
          <a:endParaRPr lang="en-US" sz="1500">
            <a:solidFill>
              <a:srgbClr val="123B4A"/>
            </a:solidFill>
            <a:effectLst/>
          </a:endParaRPr>
        </a:p>
      </xdr:txBody>
    </xdr:sp>
    <xdr:clientData/>
  </xdr:twoCellAnchor>
  <xdr:twoCellAnchor>
    <xdr:from>
      <xdr:col>2</xdr:col>
      <xdr:colOff>534376</xdr:colOff>
      <xdr:row>13</xdr:row>
      <xdr:rowOff>180930</xdr:rowOff>
    </xdr:from>
    <xdr:to>
      <xdr:col>13</xdr:col>
      <xdr:colOff>23439</xdr:colOff>
      <xdr:row>25</xdr:row>
      <xdr:rowOff>168716</xdr:rowOff>
    </xdr:to>
    <xdr:sp macro="" textlink="">
      <xdr:nvSpPr>
        <xdr:cNvPr id="37" name="Rectangle: Rounded Corners 36">
          <a:extLst>
            <a:ext uri="{FF2B5EF4-FFF2-40B4-BE49-F238E27FC236}">
              <a16:creationId xmlns:a16="http://schemas.microsoft.com/office/drawing/2014/main" id="{4E963D10-8806-4EFA-A4AF-F19E5C5C6861}"/>
            </a:ext>
          </a:extLst>
        </xdr:cNvPr>
        <xdr:cNvSpPr/>
      </xdr:nvSpPr>
      <xdr:spPr>
        <a:xfrm>
          <a:off x="1745225" y="2623505"/>
          <a:ext cx="6148735" cy="2242471"/>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23</xdr:col>
      <xdr:colOff>405774</xdr:colOff>
      <xdr:row>13</xdr:row>
      <xdr:rowOff>79433</xdr:rowOff>
    </xdr:from>
    <xdr:to>
      <xdr:col>28</xdr:col>
      <xdr:colOff>603894</xdr:colOff>
      <xdr:row>38</xdr:row>
      <xdr:rowOff>79433</xdr:rowOff>
    </xdr:to>
    <xdr:sp macro="" textlink="">
      <xdr:nvSpPr>
        <xdr:cNvPr id="44" name="Rectangle: Rounded Corners 43">
          <a:extLst>
            <a:ext uri="{FF2B5EF4-FFF2-40B4-BE49-F238E27FC236}">
              <a16:creationId xmlns:a16="http://schemas.microsoft.com/office/drawing/2014/main" id="{01D5979E-1281-83C2-3147-BC07F9463426}"/>
            </a:ext>
          </a:extLst>
        </xdr:cNvPr>
        <xdr:cNvSpPr/>
      </xdr:nvSpPr>
      <xdr:spPr>
        <a:xfrm rot="5400000">
          <a:off x="13763634" y="3119813"/>
          <a:ext cx="4572000" cy="3246120"/>
        </a:xfrm>
        <a:prstGeom prst="roundRect">
          <a:avLst>
            <a:gd name="adj" fmla="val 15328"/>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169900</xdr:colOff>
      <xdr:row>13</xdr:row>
      <xdr:rowOff>180930</xdr:rowOff>
    </xdr:from>
    <xdr:to>
      <xdr:col>23</xdr:col>
      <xdr:colOff>267774</xdr:colOff>
      <xdr:row>25</xdr:row>
      <xdr:rowOff>166525</xdr:rowOff>
    </xdr:to>
    <xdr:sp macro="" textlink="">
      <xdr:nvSpPr>
        <xdr:cNvPr id="51" name="Rectangle: Rounded Corners 50">
          <a:extLst>
            <a:ext uri="{FF2B5EF4-FFF2-40B4-BE49-F238E27FC236}">
              <a16:creationId xmlns:a16="http://schemas.microsoft.com/office/drawing/2014/main" id="{5BF3129E-0B47-475B-A73D-37EEB589C463}"/>
            </a:ext>
          </a:extLst>
        </xdr:cNvPr>
        <xdr:cNvSpPr/>
      </xdr:nvSpPr>
      <xdr:spPr>
        <a:xfrm>
          <a:off x="8040421" y="2623505"/>
          <a:ext cx="6152120" cy="224028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2</xdr:col>
      <xdr:colOff>440434</xdr:colOff>
      <xdr:row>26</xdr:row>
      <xdr:rowOff>105522</xdr:rowOff>
    </xdr:from>
    <xdr:to>
      <xdr:col>23</xdr:col>
      <xdr:colOff>267774</xdr:colOff>
      <xdr:row>38</xdr:row>
      <xdr:rowOff>95362</xdr:rowOff>
    </xdr:to>
    <xdr:sp macro="" textlink="">
      <xdr:nvSpPr>
        <xdr:cNvPr id="52" name="Rectangle: Rounded Corners 51">
          <a:extLst>
            <a:ext uri="{FF2B5EF4-FFF2-40B4-BE49-F238E27FC236}">
              <a16:creationId xmlns:a16="http://schemas.microsoft.com/office/drawing/2014/main" id="{5FFDDB72-7E0F-4F59-A252-819CA85BFA4F}"/>
            </a:ext>
          </a:extLst>
        </xdr:cNvPr>
        <xdr:cNvSpPr/>
      </xdr:nvSpPr>
      <xdr:spPr>
        <a:xfrm>
          <a:off x="1651283" y="4990673"/>
          <a:ext cx="12541258" cy="2244525"/>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oneCellAnchor>
    <xdr:from>
      <xdr:col>7</xdr:col>
      <xdr:colOff>602487</xdr:colOff>
      <xdr:row>9</xdr:row>
      <xdr:rowOff>159184</xdr:rowOff>
    </xdr:from>
    <xdr:ext cx="1440656" cy="416719"/>
    <xdr:sp macro="" textlink="'PIVOT TABLES'!D8">
      <xdr:nvSpPr>
        <xdr:cNvPr id="16" name="TextBox 15">
          <a:extLst>
            <a:ext uri="{FF2B5EF4-FFF2-40B4-BE49-F238E27FC236}">
              <a16:creationId xmlns:a16="http://schemas.microsoft.com/office/drawing/2014/main" id="{BA41D7EA-5C50-48D3-B398-01E6952A1F0D}"/>
            </a:ext>
          </a:extLst>
        </xdr:cNvPr>
        <xdr:cNvSpPr txBox="1"/>
      </xdr:nvSpPr>
      <xdr:spPr>
        <a:xfrm>
          <a:off x="4840460" y="1850198"/>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0366A7E-1CFF-4378-91DB-54EA16E59526}" type="TxLink">
            <a:rPr lang="en-US" sz="1600" b="0" i="0" u="none" strike="noStrike">
              <a:solidFill>
                <a:srgbClr val="000000"/>
              </a:solidFill>
              <a:latin typeface="Aptos Narrow"/>
            </a:rPr>
            <a:t>24227</a:t>
          </a:fld>
          <a:endParaRPr lang="en-US" sz="1600"/>
        </a:p>
      </xdr:txBody>
    </xdr:sp>
    <xdr:clientData/>
  </xdr:oneCellAnchor>
  <xdr:oneCellAnchor>
    <xdr:from>
      <xdr:col>3</xdr:col>
      <xdr:colOff>451678</xdr:colOff>
      <xdr:row>9</xdr:row>
      <xdr:rowOff>159184</xdr:rowOff>
    </xdr:from>
    <xdr:ext cx="1440656" cy="416719"/>
    <xdr:sp macro="" textlink="'PIVOT TABLES'!C8">
      <xdr:nvSpPr>
        <xdr:cNvPr id="17" name="TextBox 16">
          <a:extLst>
            <a:ext uri="{FF2B5EF4-FFF2-40B4-BE49-F238E27FC236}">
              <a16:creationId xmlns:a16="http://schemas.microsoft.com/office/drawing/2014/main" id="{AA30F091-C39A-48CB-8492-85D5389DEECB}"/>
            </a:ext>
          </a:extLst>
        </xdr:cNvPr>
        <xdr:cNvSpPr txBox="1"/>
      </xdr:nvSpPr>
      <xdr:spPr>
        <a:xfrm>
          <a:off x="2267952" y="1850198"/>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F80F5AB-4069-4C6A-B1D1-2EB9A46F5433}" type="TxLink">
            <a:rPr lang="en-US" sz="1600" b="0" i="0" u="none" strike="noStrike">
              <a:solidFill>
                <a:srgbClr val="000000"/>
              </a:solidFill>
              <a:latin typeface="Aptos Narrow"/>
            </a:rPr>
            <a:t>$2,405,883</a:t>
          </a:fld>
          <a:endParaRPr lang="en-US" sz="1600"/>
        </a:p>
      </xdr:txBody>
    </xdr:sp>
    <xdr:clientData/>
  </xdr:oneCellAnchor>
  <xdr:oneCellAnchor>
    <xdr:from>
      <xdr:col>12</xdr:col>
      <xdr:colOff>145785</xdr:colOff>
      <xdr:row>9</xdr:row>
      <xdr:rowOff>159184</xdr:rowOff>
    </xdr:from>
    <xdr:ext cx="1440656" cy="416719"/>
    <xdr:sp macro="" textlink="'PIVOT TABLES'!E8">
      <xdr:nvSpPr>
        <xdr:cNvPr id="20" name="TextBox 19">
          <a:extLst>
            <a:ext uri="{FF2B5EF4-FFF2-40B4-BE49-F238E27FC236}">
              <a16:creationId xmlns:a16="http://schemas.microsoft.com/office/drawing/2014/main" id="{F85C5DB8-AE67-48AD-8921-82EC78D60877}"/>
            </a:ext>
          </a:extLst>
        </xdr:cNvPr>
        <xdr:cNvSpPr txBox="1"/>
      </xdr:nvSpPr>
      <xdr:spPr>
        <a:xfrm>
          <a:off x="7410881" y="1850198"/>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A42E307-1FB5-44DF-A44F-3FEA054757EF}" type="TxLink">
            <a:rPr lang="en-US" sz="1600" b="0" i="0" u="none" strike="noStrike">
              <a:solidFill>
                <a:srgbClr val="000000"/>
              </a:solidFill>
              <a:latin typeface="Aptos Narrow"/>
            </a:rPr>
            <a:t>134350</a:t>
          </a:fld>
          <a:endParaRPr lang="en-US" sz="1600"/>
        </a:p>
      </xdr:txBody>
    </xdr:sp>
    <xdr:clientData/>
  </xdr:oneCellAnchor>
  <xdr:oneCellAnchor>
    <xdr:from>
      <xdr:col>16</xdr:col>
      <xdr:colOff>293216</xdr:colOff>
      <xdr:row>9</xdr:row>
      <xdr:rowOff>159184</xdr:rowOff>
    </xdr:from>
    <xdr:ext cx="1440656" cy="416719"/>
    <xdr:sp macro="" textlink="'PIVOT TABLES'!F8">
      <xdr:nvSpPr>
        <xdr:cNvPr id="22" name="TextBox 21">
          <a:extLst>
            <a:ext uri="{FF2B5EF4-FFF2-40B4-BE49-F238E27FC236}">
              <a16:creationId xmlns:a16="http://schemas.microsoft.com/office/drawing/2014/main" id="{0C56C161-1CD1-4427-8498-C62DE1387063}"/>
            </a:ext>
          </a:extLst>
        </xdr:cNvPr>
        <xdr:cNvSpPr txBox="1"/>
      </xdr:nvSpPr>
      <xdr:spPr>
        <a:xfrm>
          <a:off x="9980011" y="1850198"/>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D4FA09E-D320-44A6-AA16-362E536CB7AE}" type="TxLink">
            <a:rPr lang="en-US" sz="1600" b="0" i="0" u="none" strike="noStrike">
              <a:solidFill>
                <a:srgbClr val="000000"/>
              </a:solidFill>
              <a:latin typeface="Aptos Narrow"/>
            </a:rPr>
            <a:t>52</a:t>
          </a:fld>
          <a:endParaRPr lang="en-US" sz="1600"/>
        </a:p>
      </xdr:txBody>
    </xdr:sp>
    <xdr:clientData/>
  </xdr:oneCellAnchor>
  <xdr:twoCellAnchor>
    <xdr:from>
      <xdr:col>19</xdr:col>
      <xdr:colOff>600342</xdr:colOff>
      <xdr:row>7</xdr:row>
      <xdr:rowOff>106701</xdr:rowOff>
    </xdr:from>
    <xdr:to>
      <xdr:col>23</xdr:col>
      <xdr:colOff>510761</xdr:colOff>
      <xdr:row>12</xdr:row>
      <xdr:rowOff>145657</xdr:rowOff>
    </xdr:to>
    <xdr:sp macro="" textlink="">
      <xdr:nvSpPr>
        <xdr:cNvPr id="6" name="Rectangle: Rounded Corners 5">
          <a:extLst>
            <a:ext uri="{FF2B5EF4-FFF2-40B4-BE49-F238E27FC236}">
              <a16:creationId xmlns:a16="http://schemas.microsoft.com/office/drawing/2014/main" id="{032C71C6-6196-4AB0-8858-BB51605D9207}"/>
            </a:ext>
          </a:extLst>
        </xdr:cNvPr>
        <xdr:cNvSpPr/>
      </xdr:nvSpPr>
      <xdr:spPr>
        <a:xfrm>
          <a:off x="12103410" y="1421934"/>
          <a:ext cx="2332118" cy="978408"/>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rPr>
            <a:t>MOM Revenue Growth%</a:t>
          </a:r>
          <a:endParaRPr lang="en-US" sz="1500">
            <a:solidFill>
              <a:srgbClr val="123B4A"/>
            </a:solidFill>
            <a:effectLst/>
          </a:endParaRPr>
        </a:p>
      </xdr:txBody>
    </xdr:sp>
    <xdr:clientData/>
  </xdr:twoCellAnchor>
  <xdr:oneCellAnchor>
    <xdr:from>
      <xdr:col>20</xdr:col>
      <xdr:colOff>419242</xdr:colOff>
      <xdr:row>9</xdr:row>
      <xdr:rowOff>160892</xdr:rowOff>
    </xdr:from>
    <xdr:ext cx="1483468" cy="413303"/>
    <xdr:sp macro="" textlink="'PIVOT TABLES'!G8">
      <xdr:nvSpPr>
        <xdr:cNvPr id="14" name="TextBox 13">
          <a:extLst>
            <a:ext uri="{FF2B5EF4-FFF2-40B4-BE49-F238E27FC236}">
              <a16:creationId xmlns:a16="http://schemas.microsoft.com/office/drawing/2014/main" id="{349CB425-1C6D-40E0-9994-3FCF225E9CE7}"/>
            </a:ext>
          </a:extLst>
        </xdr:cNvPr>
        <xdr:cNvSpPr txBox="1"/>
      </xdr:nvSpPr>
      <xdr:spPr>
        <a:xfrm>
          <a:off x="12527735" y="1851906"/>
          <a:ext cx="1483468" cy="4133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EDE7411-9FB1-4339-A2B0-93DCC8BF6E29}" type="TxLink">
            <a:rPr lang="en-US" sz="1600" b="0" i="0" u="none" strike="noStrike">
              <a:solidFill>
                <a:srgbClr val="000000"/>
              </a:solidFill>
              <a:latin typeface="Aptos Narrow"/>
            </a:rPr>
            <a:t>0.00%</a:t>
          </a:fld>
          <a:endParaRPr lang="en-US" sz="1600"/>
        </a:p>
      </xdr:txBody>
    </xdr:sp>
    <xdr:clientData/>
  </xdr:oneCellAnchor>
  <xdr:twoCellAnchor>
    <xdr:from>
      <xdr:col>3</xdr:col>
      <xdr:colOff>10160</xdr:colOff>
      <xdr:row>14</xdr:row>
      <xdr:rowOff>132080</xdr:rowOff>
    </xdr:from>
    <xdr:to>
      <xdr:col>12</xdr:col>
      <xdr:colOff>406400</xdr:colOff>
      <xdr:row>25</xdr:row>
      <xdr:rowOff>66040</xdr:rowOff>
    </xdr:to>
    <xdr:graphicFrame macro="">
      <xdr:nvGraphicFramePr>
        <xdr:cNvPr id="7" name="Chart 6">
          <a:extLst>
            <a:ext uri="{FF2B5EF4-FFF2-40B4-BE49-F238E27FC236}">
              <a16:creationId xmlns:a16="http://schemas.microsoft.com/office/drawing/2014/main" id="{EF836B86-F051-0115-A27C-902199695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355600</xdr:colOff>
      <xdr:row>14</xdr:row>
      <xdr:rowOff>84667</xdr:rowOff>
    </xdr:from>
    <xdr:to>
      <xdr:col>23</xdr:col>
      <xdr:colOff>152399</xdr:colOff>
      <xdr:row>25</xdr:row>
      <xdr:rowOff>105832</xdr:rowOff>
    </xdr:to>
    <xdr:graphicFrame macro="">
      <xdr:nvGraphicFramePr>
        <xdr:cNvPr id="8" name="Chart 7">
          <a:extLst>
            <a:ext uri="{FF2B5EF4-FFF2-40B4-BE49-F238E27FC236}">
              <a16:creationId xmlns:a16="http://schemas.microsoft.com/office/drawing/2014/main" id="{A8A1B1E2-F1D4-8473-7295-3422D56FE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118242</xdr:colOff>
      <xdr:row>26</xdr:row>
      <xdr:rowOff>183930</xdr:rowOff>
    </xdr:from>
    <xdr:to>
      <xdr:col>23</xdr:col>
      <xdr:colOff>144517</xdr:colOff>
      <xdr:row>37</xdr:row>
      <xdr:rowOff>157655</xdr:rowOff>
    </xdr:to>
    <xdr:graphicFrame macro="">
      <xdr:nvGraphicFramePr>
        <xdr:cNvPr id="10" name="Chart 9">
          <a:extLst>
            <a:ext uri="{FF2B5EF4-FFF2-40B4-BE49-F238E27FC236}">
              <a16:creationId xmlns:a16="http://schemas.microsoft.com/office/drawing/2014/main" id="{11E446B2-0F42-2B6C-316F-0181D5871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10160</xdr:colOff>
      <xdr:row>14</xdr:row>
      <xdr:rowOff>32707</xdr:rowOff>
    </xdr:from>
    <xdr:to>
      <xdr:col>28</xdr:col>
      <xdr:colOff>294640</xdr:colOff>
      <xdr:row>17</xdr:row>
      <xdr:rowOff>105775</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9D229451-0FAD-776E-6035-399326EBBE3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685716" y="2535077"/>
              <a:ext cx="2730405" cy="6092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599440</xdr:colOff>
      <xdr:row>17</xdr:row>
      <xdr:rowOff>154070</xdr:rowOff>
    </xdr:from>
    <xdr:to>
      <xdr:col>28</xdr:col>
      <xdr:colOff>294639</xdr:colOff>
      <xdr:row>27</xdr:row>
      <xdr:rowOff>81280</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AFEA1E58-611F-CF74-CD14-94B4FEEC8BC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663514" y="3192663"/>
              <a:ext cx="2752606" cy="1714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20320</xdr:colOff>
      <xdr:row>27</xdr:row>
      <xdr:rowOff>30481</xdr:rowOff>
    </xdr:from>
    <xdr:to>
      <xdr:col>28</xdr:col>
      <xdr:colOff>254000</xdr:colOff>
      <xdr:row>32</xdr:row>
      <xdr:rowOff>81280</xdr:rowOff>
    </xdr:to>
    <mc:AlternateContent xmlns:mc="http://schemas.openxmlformats.org/markup-compatibility/2006">
      <mc:Choice xmlns:a14="http://schemas.microsoft.com/office/drawing/2010/main" Requires="a14">
        <xdr:graphicFrame macro="">
          <xdr:nvGraphicFramePr>
            <xdr:cNvPr id="19" name="product_category_name">
              <a:extLst>
                <a:ext uri="{FF2B5EF4-FFF2-40B4-BE49-F238E27FC236}">
                  <a16:creationId xmlns:a16="http://schemas.microsoft.com/office/drawing/2014/main" id="{BB0ADA76-98BF-77B4-9D4C-7AE97262F48D}"/>
                </a:ext>
              </a:extLst>
            </xdr:cNvPr>
            <xdr:cNvGraphicFramePr/>
          </xdr:nvGraphicFramePr>
          <xdr:xfrm>
            <a:off x="0" y="0"/>
            <a:ext cx="0" cy="0"/>
          </xdr:xfrm>
          <a:graphic>
            <a:graphicData uri="http://schemas.microsoft.com/office/drawing/2010/slicer">
              <sle:slicer xmlns:sle="http://schemas.microsoft.com/office/drawing/2010/slicer" name="product_category_name"/>
            </a:graphicData>
          </a:graphic>
        </xdr:graphicFrame>
      </mc:Choice>
      <mc:Fallback>
        <xdr:sp macro="" textlink="">
          <xdr:nvSpPr>
            <xdr:cNvPr id="0" name=""/>
            <xdr:cNvSpPr>
              <a:spLocks noTextEdit="1"/>
            </xdr:cNvSpPr>
          </xdr:nvSpPr>
          <xdr:spPr>
            <a:xfrm>
              <a:off x="14695876" y="4856481"/>
              <a:ext cx="2679605" cy="944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559495</xdr:colOff>
      <xdr:row>9</xdr:row>
      <xdr:rowOff>79330</xdr:rowOff>
    </xdr:from>
    <xdr:to>
      <xdr:col>16</xdr:col>
      <xdr:colOff>438410</xdr:colOff>
      <xdr:row>11</xdr:row>
      <xdr:rowOff>180269</xdr:rowOff>
    </xdr:to>
    <xdr:pic>
      <xdr:nvPicPr>
        <xdr:cNvPr id="24" name="Graphic 23" descr="Box with solid fill">
          <a:extLst>
            <a:ext uri="{FF2B5EF4-FFF2-40B4-BE49-F238E27FC236}">
              <a16:creationId xmlns:a16="http://schemas.microsoft.com/office/drawing/2014/main" id="{BFB194B5-605C-CBF1-EC08-40C84968A7F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640865" y="1770344"/>
          <a:ext cx="484340" cy="476720"/>
        </a:xfrm>
        <a:prstGeom prst="rect">
          <a:avLst/>
        </a:prstGeom>
      </xdr:spPr>
    </xdr:pic>
    <xdr:clientData/>
  </xdr:twoCellAnchor>
  <xdr:twoCellAnchor editAs="oneCell">
    <xdr:from>
      <xdr:col>7</xdr:col>
      <xdr:colOff>292275</xdr:colOff>
      <xdr:row>9</xdr:row>
      <xdr:rowOff>41752</xdr:rowOff>
    </xdr:from>
    <xdr:to>
      <xdr:col>8</xdr:col>
      <xdr:colOff>171483</xdr:colOff>
      <xdr:row>11</xdr:row>
      <xdr:rowOff>150603</xdr:rowOff>
    </xdr:to>
    <xdr:pic>
      <xdr:nvPicPr>
        <xdr:cNvPr id="29" name="Picture 28">
          <a:extLst>
            <a:ext uri="{FF2B5EF4-FFF2-40B4-BE49-F238E27FC236}">
              <a16:creationId xmlns:a16="http://schemas.microsoft.com/office/drawing/2014/main" id="{E067B294-EE06-BF13-96B1-5E590EAB77E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530248" y="1732766"/>
          <a:ext cx="484632" cy="484632"/>
        </a:xfrm>
        <a:prstGeom prst="rect">
          <a:avLst/>
        </a:prstGeom>
      </xdr:spPr>
    </xdr:pic>
    <xdr:clientData/>
  </xdr:twoCellAnchor>
  <xdr:twoCellAnchor editAs="oneCell">
    <xdr:from>
      <xdr:col>3</xdr:col>
      <xdr:colOff>114822</xdr:colOff>
      <xdr:row>9</xdr:row>
      <xdr:rowOff>73066</xdr:rowOff>
    </xdr:from>
    <xdr:to>
      <xdr:col>3</xdr:col>
      <xdr:colOff>599454</xdr:colOff>
      <xdr:row>11</xdr:row>
      <xdr:rowOff>181917</xdr:rowOff>
    </xdr:to>
    <xdr:pic>
      <xdr:nvPicPr>
        <xdr:cNvPr id="31" name="Picture 30">
          <a:extLst>
            <a:ext uri="{FF2B5EF4-FFF2-40B4-BE49-F238E27FC236}">
              <a16:creationId xmlns:a16="http://schemas.microsoft.com/office/drawing/2014/main" id="{88EE7AE0-5FAE-BCDB-C06C-926AB6C825E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31096" y="1764080"/>
          <a:ext cx="484632" cy="484632"/>
        </a:xfrm>
        <a:prstGeom prst="rect">
          <a:avLst/>
        </a:prstGeom>
      </xdr:spPr>
    </xdr:pic>
    <xdr:clientData/>
  </xdr:twoCellAnchor>
  <xdr:twoCellAnchor editAs="oneCell">
    <xdr:from>
      <xdr:col>11</xdr:col>
      <xdr:colOff>417533</xdr:colOff>
      <xdr:row>9</xdr:row>
      <xdr:rowOff>52191</xdr:rowOff>
    </xdr:from>
    <xdr:to>
      <xdr:col>12</xdr:col>
      <xdr:colOff>296740</xdr:colOff>
      <xdr:row>11</xdr:row>
      <xdr:rowOff>161042</xdr:rowOff>
    </xdr:to>
    <xdr:pic>
      <xdr:nvPicPr>
        <xdr:cNvPr id="33" name="Picture 32">
          <a:extLst>
            <a:ext uri="{FF2B5EF4-FFF2-40B4-BE49-F238E27FC236}">
              <a16:creationId xmlns:a16="http://schemas.microsoft.com/office/drawing/2014/main" id="{9528664D-6D95-484C-164B-504F549857F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077204" y="1743205"/>
          <a:ext cx="484632" cy="484632"/>
        </a:xfrm>
        <a:prstGeom prst="rect">
          <a:avLst/>
        </a:prstGeom>
      </xdr:spPr>
    </xdr:pic>
    <xdr:clientData/>
  </xdr:twoCellAnchor>
  <xdr:twoCellAnchor editAs="oneCell">
    <xdr:from>
      <xdr:col>20</xdr:col>
      <xdr:colOff>125259</xdr:colOff>
      <xdr:row>9</xdr:row>
      <xdr:rowOff>73067</xdr:rowOff>
    </xdr:from>
    <xdr:to>
      <xdr:col>21</xdr:col>
      <xdr:colOff>4466</xdr:colOff>
      <xdr:row>11</xdr:row>
      <xdr:rowOff>181918</xdr:rowOff>
    </xdr:to>
    <xdr:pic>
      <xdr:nvPicPr>
        <xdr:cNvPr id="35" name="Picture 34">
          <a:extLst>
            <a:ext uri="{FF2B5EF4-FFF2-40B4-BE49-F238E27FC236}">
              <a16:creationId xmlns:a16="http://schemas.microsoft.com/office/drawing/2014/main" id="{21CBBD40-0DBD-14AC-75F2-870CC010A08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233752" y="1764081"/>
          <a:ext cx="484632" cy="484632"/>
        </a:xfrm>
        <a:prstGeom prst="rect">
          <a:avLst/>
        </a:prstGeom>
      </xdr:spPr>
    </xdr:pic>
    <xdr:clientData/>
  </xdr:twoCellAnchor>
  <xdr:twoCellAnchor editAs="oneCell">
    <xdr:from>
      <xdr:col>24</xdr:col>
      <xdr:colOff>50800</xdr:colOff>
      <xdr:row>32</xdr:row>
      <xdr:rowOff>81280</xdr:rowOff>
    </xdr:from>
    <xdr:to>
      <xdr:col>28</xdr:col>
      <xdr:colOff>233680</xdr:colOff>
      <xdr:row>37</xdr:row>
      <xdr:rowOff>91440</xdr:rowOff>
    </xdr:to>
    <mc:AlternateContent xmlns:mc="http://schemas.openxmlformats.org/markup-compatibility/2006">
      <mc:Choice xmlns:a14="http://schemas.microsoft.com/office/drawing/2010/main" Requires="a14">
        <xdr:graphicFrame macro="">
          <xdr:nvGraphicFramePr>
            <xdr:cNvPr id="39" name="product_id 2">
              <a:extLst>
                <a:ext uri="{FF2B5EF4-FFF2-40B4-BE49-F238E27FC236}">
                  <a16:creationId xmlns:a16="http://schemas.microsoft.com/office/drawing/2014/main" id="{069FAA7F-63A7-E2E4-FA17-A47E26B7CA86}"/>
                </a:ext>
              </a:extLst>
            </xdr:cNvPr>
            <xdr:cNvGraphicFramePr/>
          </xdr:nvGraphicFramePr>
          <xdr:xfrm>
            <a:off x="0" y="0"/>
            <a:ext cx="0" cy="0"/>
          </xdr:xfrm>
          <a:graphic>
            <a:graphicData uri="http://schemas.microsoft.com/office/drawing/2010/slicer">
              <sle:slicer xmlns:sle="http://schemas.microsoft.com/office/drawing/2010/slicer" name="product_id 2"/>
            </a:graphicData>
          </a:graphic>
        </xdr:graphicFrame>
      </mc:Choice>
      <mc:Fallback>
        <xdr:sp macro="" textlink="">
          <xdr:nvSpPr>
            <xdr:cNvPr id="0" name=""/>
            <xdr:cNvSpPr>
              <a:spLocks noTextEdit="1"/>
            </xdr:cNvSpPr>
          </xdr:nvSpPr>
          <xdr:spPr>
            <a:xfrm>
              <a:off x="14726356" y="5800984"/>
              <a:ext cx="2628805" cy="903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413926</xdr:colOff>
      <xdr:row>2</xdr:row>
      <xdr:rowOff>9407</xdr:rowOff>
    </xdr:from>
    <xdr:to>
      <xdr:col>26</xdr:col>
      <xdr:colOff>105363</xdr:colOff>
      <xdr:row>6</xdr:row>
      <xdr:rowOff>45559</xdr:rowOff>
    </xdr:to>
    <xdr:pic>
      <xdr:nvPicPr>
        <xdr:cNvPr id="40" name="Graphic 39" descr="Caret Right with solid fill">
          <a:extLst>
            <a:ext uri="{FF2B5EF4-FFF2-40B4-BE49-F238E27FC236}">
              <a16:creationId xmlns:a16="http://schemas.microsoft.com/office/drawing/2014/main" id="{D4EC0F54-BC8D-435C-A870-706A7BE305E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089482" y="366888"/>
          <a:ext cx="914400" cy="7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300504</xdr:colOff>
      <xdr:row>1</xdr:row>
      <xdr:rowOff>171993</xdr:rowOff>
    </xdr:from>
    <xdr:to>
      <xdr:col>28</xdr:col>
      <xdr:colOff>611481</xdr:colOff>
      <xdr:row>6</xdr:row>
      <xdr:rowOff>146941</xdr:rowOff>
    </xdr:to>
    <xdr:grpSp>
      <xdr:nvGrpSpPr>
        <xdr:cNvPr id="2" name="Group 1">
          <a:extLst>
            <a:ext uri="{FF2B5EF4-FFF2-40B4-BE49-F238E27FC236}">
              <a16:creationId xmlns:a16="http://schemas.microsoft.com/office/drawing/2014/main" id="{0E6C4975-5E9F-4B7E-978D-1F54B607A5B0}"/>
            </a:ext>
          </a:extLst>
        </xdr:cNvPr>
        <xdr:cNvGrpSpPr/>
      </xdr:nvGrpSpPr>
      <xdr:grpSpPr>
        <a:xfrm>
          <a:off x="1523467" y="350734"/>
          <a:ext cx="16209495" cy="868651"/>
          <a:chOff x="2196326" y="373446"/>
          <a:chExt cx="23860445" cy="1474651"/>
        </a:xfrm>
      </xdr:grpSpPr>
      <xdr:sp macro="" textlink="">
        <xdr:nvSpPr>
          <xdr:cNvPr id="3" name="Rectangle: Rounded Corners 2">
            <a:extLst>
              <a:ext uri="{FF2B5EF4-FFF2-40B4-BE49-F238E27FC236}">
                <a16:creationId xmlns:a16="http://schemas.microsoft.com/office/drawing/2014/main" id="{AAB11E03-B499-2617-098F-BB4041E796D9}"/>
              </a:ext>
            </a:extLst>
          </xdr:cNvPr>
          <xdr:cNvSpPr/>
        </xdr:nvSpPr>
        <xdr:spPr>
          <a:xfrm>
            <a:off x="2196326" y="373446"/>
            <a:ext cx="23860445" cy="1474651"/>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123B4A"/>
                </a:solidFill>
                <a:latin typeface="+mj-lt"/>
              </a:rPr>
              <a:t>Customers And Demand</a:t>
            </a:r>
          </a:p>
        </xdr:txBody>
      </xdr:sp>
      <xdr:sp macro="" textlink="">
        <xdr:nvSpPr>
          <xdr:cNvPr id="4" name="TextBox 3">
            <a:extLst>
              <a:ext uri="{FF2B5EF4-FFF2-40B4-BE49-F238E27FC236}">
                <a16:creationId xmlns:a16="http://schemas.microsoft.com/office/drawing/2014/main" id="{AF563FA3-71AD-CD32-48B6-8D33500A9AB1}"/>
              </a:ext>
            </a:extLst>
          </xdr:cNvPr>
          <xdr:cNvSpPr txBox="1"/>
        </xdr:nvSpPr>
        <xdr:spPr>
          <a:xfrm>
            <a:off x="24209827" y="484714"/>
            <a:ext cx="1738085" cy="1353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a:solidFill>
                  <a:srgbClr val="708090"/>
                </a:solidFill>
                <a:latin typeface="+mj-lt"/>
                <a:ea typeface="+mn-ea"/>
                <a:cs typeface="+mn-cs"/>
              </a:rPr>
              <a:t>Last Updated</a:t>
            </a:r>
          </a:p>
          <a:p>
            <a:pPr rtl="0"/>
            <a:r>
              <a:rPr lang="en-US" sz="1400" b="1">
                <a:solidFill>
                  <a:srgbClr val="708090"/>
                </a:solidFill>
                <a:latin typeface="+mj-lt"/>
                <a:ea typeface="+mn-ea"/>
                <a:cs typeface="+mn-cs"/>
              </a:rPr>
              <a:t>Aug 2018</a:t>
            </a:r>
          </a:p>
        </xdr:txBody>
      </xdr:sp>
      <xdr:pic>
        <xdr:nvPicPr>
          <xdr:cNvPr id="5" name="Graphic 4" descr="Flip calendar with solid fill">
            <a:extLst>
              <a:ext uri="{FF2B5EF4-FFF2-40B4-BE49-F238E27FC236}">
                <a16:creationId xmlns:a16="http://schemas.microsoft.com/office/drawing/2014/main" id="{064F46A3-A12C-F6CA-67F7-537878004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51605" y="484714"/>
            <a:ext cx="769000" cy="1021435"/>
          </a:xfrm>
          <a:prstGeom prst="rect">
            <a:avLst/>
          </a:prstGeom>
        </xdr:spPr>
      </xdr:pic>
    </xdr:grpSp>
    <xdr:clientData/>
  </xdr:twoCellAnchor>
  <xdr:twoCellAnchor>
    <xdr:from>
      <xdr:col>2</xdr:col>
      <xdr:colOff>300507</xdr:colOff>
      <xdr:row>7</xdr:row>
      <xdr:rowOff>79012</xdr:rowOff>
    </xdr:from>
    <xdr:to>
      <xdr:col>6</xdr:col>
      <xdr:colOff>202971</xdr:colOff>
      <xdr:row>12</xdr:row>
      <xdr:rowOff>117968</xdr:rowOff>
    </xdr:to>
    <xdr:sp macro="" textlink="">
      <xdr:nvSpPr>
        <xdr:cNvPr id="7" name="Rectangle: Rounded Corners 6">
          <a:extLst>
            <a:ext uri="{FF2B5EF4-FFF2-40B4-BE49-F238E27FC236}">
              <a16:creationId xmlns:a16="http://schemas.microsoft.com/office/drawing/2014/main" id="{2971974C-4863-4C15-B759-5C95127DCEC1}"/>
            </a:ext>
          </a:extLst>
        </xdr:cNvPr>
        <xdr:cNvSpPr/>
      </xdr:nvSpPr>
      <xdr:spPr>
        <a:xfrm>
          <a:off x="1528806" y="1352803"/>
          <a:ext cx="2359061" cy="94880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solidFill>
                <a:srgbClr val="123B4A"/>
              </a:solidFill>
              <a:latin typeface="+mj-lt"/>
            </a:rPr>
            <a:t>Total Units Sold</a:t>
          </a:r>
        </a:p>
      </xdr:txBody>
    </xdr:sp>
    <xdr:clientData/>
  </xdr:twoCellAnchor>
  <xdr:twoCellAnchor>
    <xdr:from>
      <xdr:col>6</xdr:col>
      <xdr:colOff>462863</xdr:colOff>
      <xdr:row>7</xdr:row>
      <xdr:rowOff>79012</xdr:rowOff>
    </xdr:from>
    <xdr:to>
      <xdr:col>10</xdr:col>
      <xdr:colOff>365327</xdr:colOff>
      <xdr:row>12</xdr:row>
      <xdr:rowOff>117968</xdr:rowOff>
    </xdr:to>
    <xdr:sp macro="" textlink="">
      <xdr:nvSpPr>
        <xdr:cNvPr id="8" name="Rectangle: Rounded Corners 7">
          <a:extLst>
            <a:ext uri="{FF2B5EF4-FFF2-40B4-BE49-F238E27FC236}">
              <a16:creationId xmlns:a16="http://schemas.microsoft.com/office/drawing/2014/main" id="{7AB555C6-91E0-4CEC-9B7F-FF61C90DE819}"/>
            </a:ext>
          </a:extLst>
        </xdr:cNvPr>
        <xdr:cNvSpPr/>
      </xdr:nvSpPr>
      <xdr:spPr>
        <a:xfrm>
          <a:off x="4147759" y="1352803"/>
          <a:ext cx="2359061" cy="94880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solidFill>
                <a:srgbClr val="123B4A"/>
              </a:solidFill>
              <a:latin typeface="+mj-lt"/>
            </a:rPr>
            <a:t>Total Traffic </a:t>
          </a:r>
        </a:p>
      </xdr:txBody>
    </xdr:sp>
    <xdr:clientData/>
  </xdr:twoCellAnchor>
  <xdr:twoCellAnchor>
    <xdr:from>
      <xdr:col>11</xdr:col>
      <xdr:colOff>15619</xdr:colOff>
      <xdr:row>7</xdr:row>
      <xdr:rowOff>79012</xdr:rowOff>
    </xdr:from>
    <xdr:to>
      <xdr:col>14</xdr:col>
      <xdr:colOff>527683</xdr:colOff>
      <xdr:row>12</xdr:row>
      <xdr:rowOff>117968</xdr:rowOff>
    </xdr:to>
    <xdr:sp macro="" textlink="">
      <xdr:nvSpPr>
        <xdr:cNvPr id="9" name="Rectangle: Rounded Corners 8">
          <a:extLst>
            <a:ext uri="{FF2B5EF4-FFF2-40B4-BE49-F238E27FC236}">
              <a16:creationId xmlns:a16="http://schemas.microsoft.com/office/drawing/2014/main" id="{628ABABA-64A8-4E88-893C-A41DCD35EF7A}"/>
            </a:ext>
          </a:extLst>
        </xdr:cNvPr>
        <xdr:cNvSpPr/>
      </xdr:nvSpPr>
      <xdr:spPr>
        <a:xfrm>
          <a:off x="6771261" y="1352803"/>
          <a:ext cx="2354512" cy="94880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latin typeface="+mj-lt"/>
              <a:ea typeface="+mn-ea"/>
              <a:cs typeface="+mn-cs"/>
            </a:rPr>
            <a:t>Conversion Rate Growth</a:t>
          </a:r>
        </a:p>
        <a:p>
          <a:pPr marL="0" indent="0" algn="ctr"/>
          <a:endParaRPr lang="en-US" sz="1800">
            <a:solidFill>
              <a:srgbClr val="123B4A"/>
            </a:solidFill>
            <a:latin typeface="+mj-lt"/>
            <a:ea typeface="+mn-ea"/>
            <a:cs typeface="+mn-cs"/>
          </a:endParaRPr>
        </a:p>
      </xdr:txBody>
    </xdr:sp>
    <xdr:clientData/>
  </xdr:twoCellAnchor>
  <xdr:twoCellAnchor>
    <xdr:from>
      <xdr:col>15</xdr:col>
      <xdr:colOff>173800</xdr:colOff>
      <xdr:row>7</xdr:row>
      <xdr:rowOff>79012</xdr:rowOff>
    </xdr:from>
    <xdr:to>
      <xdr:col>19</xdr:col>
      <xdr:colOff>76264</xdr:colOff>
      <xdr:row>12</xdr:row>
      <xdr:rowOff>117968</xdr:rowOff>
    </xdr:to>
    <xdr:sp macro="" textlink="">
      <xdr:nvSpPr>
        <xdr:cNvPr id="10" name="Rectangle: Rounded Corners 9">
          <a:extLst>
            <a:ext uri="{FF2B5EF4-FFF2-40B4-BE49-F238E27FC236}">
              <a16:creationId xmlns:a16="http://schemas.microsoft.com/office/drawing/2014/main" id="{11AFC22A-09C0-407E-BAA8-C5B5E0A657DA}"/>
            </a:ext>
          </a:extLst>
        </xdr:cNvPr>
        <xdr:cNvSpPr/>
      </xdr:nvSpPr>
      <xdr:spPr>
        <a:xfrm>
          <a:off x="9386039" y="1352803"/>
          <a:ext cx="2359061" cy="94880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latin typeface="+mj-lt"/>
              <a:ea typeface="+mn-ea"/>
              <a:cs typeface="+mn-cs"/>
            </a:rPr>
            <a:t>AVG Seasonality</a:t>
          </a:r>
          <a:endParaRPr lang="en-US" sz="1500">
            <a:solidFill>
              <a:srgbClr val="123B4A"/>
            </a:solidFill>
            <a:effectLst/>
            <a:latin typeface="+mj-lt"/>
          </a:endParaRPr>
        </a:p>
        <a:p>
          <a:pPr algn="ctr"/>
          <a:endParaRPr lang="en-US" sz="1700">
            <a:solidFill>
              <a:srgbClr val="123B4A"/>
            </a:solidFill>
            <a:latin typeface="+mj-lt"/>
          </a:endParaRPr>
        </a:p>
      </xdr:txBody>
    </xdr:sp>
    <xdr:clientData/>
  </xdr:twoCellAnchor>
  <xdr:twoCellAnchor>
    <xdr:from>
      <xdr:col>13</xdr:col>
      <xdr:colOff>360654</xdr:colOff>
      <xdr:row>13</xdr:row>
      <xdr:rowOff>117239</xdr:rowOff>
    </xdr:from>
    <xdr:to>
      <xdr:col>23</xdr:col>
      <xdr:colOff>451176</xdr:colOff>
      <xdr:row>25</xdr:row>
      <xdr:rowOff>102834</xdr:rowOff>
    </xdr:to>
    <xdr:sp macro="" textlink="">
      <xdr:nvSpPr>
        <xdr:cNvPr id="13" name="Rectangle: Rounded Corners 12">
          <a:extLst>
            <a:ext uri="{FF2B5EF4-FFF2-40B4-BE49-F238E27FC236}">
              <a16:creationId xmlns:a16="http://schemas.microsoft.com/office/drawing/2014/main" id="{4C22DD01-2311-4FF3-9D5E-033E62A7498A}"/>
            </a:ext>
          </a:extLst>
        </xdr:cNvPr>
        <xdr:cNvSpPr/>
      </xdr:nvSpPr>
      <xdr:spPr>
        <a:xfrm>
          <a:off x="8231175" y="2559814"/>
          <a:ext cx="6144768" cy="224028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23</xdr:col>
      <xdr:colOff>556217</xdr:colOff>
      <xdr:row>13</xdr:row>
      <xdr:rowOff>105836</xdr:rowOff>
    </xdr:from>
    <xdr:to>
      <xdr:col>29</xdr:col>
      <xdr:colOff>117305</xdr:colOff>
      <xdr:row>39</xdr:row>
      <xdr:rowOff>683</xdr:rowOff>
    </xdr:to>
    <xdr:sp macro="" textlink="">
      <xdr:nvSpPr>
        <xdr:cNvPr id="14" name="Rectangle: Rounded Corners 13">
          <a:extLst>
            <a:ext uri="{FF2B5EF4-FFF2-40B4-BE49-F238E27FC236}">
              <a16:creationId xmlns:a16="http://schemas.microsoft.com/office/drawing/2014/main" id="{363FADB6-8050-4BC3-8119-8A0EA593C894}"/>
            </a:ext>
          </a:extLst>
        </xdr:cNvPr>
        <xdr:cNvSpPr/>
      </xdr:nvSpPr>
      <xdr:spPr>
        <a:xfrm rot="5400000">
          <a:off x="13964227" y="3085530"/>
          <a:ext cx="4542106" cy="322997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300507</xdr:colOff>
      <xdr:row>13</xdr:row>
      <xdr:rowOff>85924</xdr:rowOff>
    </xdr:from>
    <xdr:to>
      <xdr:col>12</xdr:col>
      <xdr:colOff>391028</xdr:colOff>
      <xdr:row>25</xdr:row>
      <xdr:rowOff>71519</xdr:rowOff>
    </xdr:to>
    <xdr:sp macro="" textlink="">
      <xdr:nvSpPr>
        <xdr:cNvPr id="16" name="Rectangle: Rounded Corners 15">
          <a:extLst>
            <a:ext uri="{FF2B5EF4-FFF2-40B4-BE49-F238E27FC236}">
              <a16:creationId xmlns:a16="http://schemas.microsoft.com/office/drawing/2014/main" id="{E4673D9C-2EC1-48EB-9D9F-F9B6BC67DB10}"/>
            </a:ext>
          </a:extLst>
        </xdr:cNvPr>
        <xdr:cNvSpPr/>
      </xdr:nvSpPr>
      <xdr:spPr>
        <a:xfrm>
          <a:off x="1511356" y="2528499"/>
          <a:ext cx="6144768" cy="224028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2</xdr:col>
      <xdr:colOff>300507</xdr:colOff>
      <xdr:row>26</xdr:row>
      <xdr:rowOff>62630</xdr:rowOff>
    </xdr:from>
    <xdr:to>
      <xdr:col>12</xdr:col>
      <xdr:colOff>391028</xdr:colOff>
      <xdr:row>38</xdr:row>
      <xdr:rowOff>48225</xdr:rowOff>
    </xdr:to>
    <xdr:sp macro="" textlink="">
      <xdr:nvSpPr>
        <xdr:cNvPr id="18" name="Rectangle: Rounded Corners 17">
          <a:extLst>
            <a:ext uri="{FF2B5EF4-FFF2-40B4-BE49-F238E27FC236}">
              <a16:creationId xmlns:a16="http://schemas.microsoft.com/office/drawing/2014/main" id="{70B398DE-78E6-483C-AA8A-6C3D306BF939}"/>
            </a:ext>
          </a:extLst>
        </xdr:cNvPr>
        <xdr:cNvSpPr/>
      </xdr:nvSpPr>
      <xdr:spPr>
        <a:xfrm>
          <a:off x="1511356" y="4947781"/>
          <a:ext cx="6144768" cy="224028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oneCellAnchor>
    <xdr:from>
      <xdr:col>3</xdr:col>
      <xdr:colOff>145560</xdr:colOff>
      <xdr:row>9</xdr:row>
      <xdr:rowOff>82759</xdr:rowOff>
    </xdr:from>
    <xdr:ext cx="1440656" cy="416719"/>
    <xdr:sp macro="" textlink="'PIVOT TABLES'!I8">
      <xdr:nvSpPr>
        <xdr:cNvPr id="19" name="TextBox 18">
          <a:extLst>
            <a:ext uri="{FF2B5EF4-FFF2-40B4-BE49-F238E27FC236}">
              <a16:creationId xmlns:a16="http://schemas.microsoft.com/office/drawing/2014/main" id="{9C89F915-2755-4D58-88E9-CD80A888E273}"/>
            </a:ext>
          </a:extLst>
        </xdr:cNvPr>
        <xdr:cNvSpPr txBox="1"/>
      </xdr:nvSpPr>
      <xdr:spPr>
        <a:xfrm>
          <a:off x="1988008" y="1720490"/>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61C6B43-569C-4451-9A1F-BD0D9EAFA4CF}" type="TxLink">
            <a:rPr lang="en-US" sz="1600" b="0" i="0" u="none" strike="noStrike">
              <a:solidFill>
                <a:srgbClr val="000000"/>
              </a:solidFill>
              <a:latin typeface="Aptos Narrow"/>
            </a:rPr>
            <a:t>24227</a:t>
          </a:fld>
          <a:endParaRPr lang="en-US" sz="1600"/>
        </a:p>
      </xdr:txBody>
    </xdr:sp>
    <xdr:clientData/>
  </xdr:oneCellAnchor>
  <xdr:oneCellAnchor>
    <xdr:from>
      <xdr:col>7</xdr:col>
      <xdr:colOff>307916</xdr:colOff>
      <xdr:row>9</xdr:row>
      <xdr:rowOff>82759</xdr:rowOff>
    </xdr:from>
    <xdr:ext cx="1440656" cy="416719"/>
    <xdr:sp macro="" textlink="'PIVOT TABLES'!J8">
      <xdr:nvSpPr>
        <xdr:cNvPr id="20" name="TextBox 19">
          <a:extLst>
            <a:ext uri="{FF2B5EF4-FFF2-40B4-BE49-F238E27FC236}">
              <a16:creationId xmlns:a16="http://schemas.microsoft.com/office/drawing/2014/main" id="{24EBDC39-A6E2-4543-A312-D73D852ADF15}"/>
            </a:ext>
          </a:extLst>
        </xdr:cNvPr>
        <xdr:cNvSpPr txBox="1"/>
      </xdr:nvSpPr>
      <xdr:spPr>
        <a:xfrm>
          <a:off x="4606961" y="1720490"/>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0F94BF50-AF33-4470-97C3-91523BD3AB60}" type="TxLink">
            <a:rPr lang="en-US" sz="1600" b="0" i="0" u="none" strike="noStrike">
              <a:solidFill>
                <a:srgbClr val="000000"/>
              </a:solidFill>
              <a:latin typeface="Aptos Narrow"/>
            </a:rPr>
            <a:t>134350</a:t>
          </a:fld>
          <a:endParaRPr lang="en-US" sz="1600"/>
        </a:p>
      </xdr:txBody>
    </xdr:sp>
    <xdr:clientData/>
  </xdr:oneCellAnchor>
  <xdr:oneCellAnchor>
    <xdr:from>
      <xdr:col>11</xdr:col>
      <xdr:colOff>472547</xdr:colOff>
      <xdr:row>9</xdr:row>
      <xdr:rowOff>82759</xdr:rowOff>
    </xdr:from>
    <xdr:ext cx="1440656" cy="416719"/>
    <xdr:sp macro="" textlink="'PIVOT TABLES'!K8">
      <xdr:nvSpPr>
        <xdr:cNvPr id="21" name="TextBox 20">
          <a:extLst>
            <a:ext uri="{FF2B5EF4-FFF2-40B4-BE49-F238E27FC236}">
              <a16:creationId xmlns:a16="http://schemas.microsoft.com/office/drawing/2014/main" id="{4D1E139C-CBFC-4C13-B530-9ABCEAEF0276}"/>
            </a:ext>
          </a:extLst>
        </xdr:cNvPr>
        <xdr:cNvSpPr txBox="1"/>
      </xdr:nvSpPr>
      <xdr:spPr>
        <a:xfrm>
          <a:off x="7228189" y="1720490"/>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6D6A246-A3BF-42EE-9743-BFCB5C8ED052}" type="TxLink">
            <a:rPr lang="en-US" sz="1600" b="0" i="0" u="none" strike="noStrike">
              <a:solidFill>
                <a:srgbClr val="000000"/>
              </a:solidFill>
              <a:latin typeface="Aptos Narrow"/>
            </a:rPr>
            <a:t>-22.74%</a:t>
          </a:fld>
          <a:endParaRPr lang="en-US" sz="1600"/>
        </a:p>
      </xdr:txBody>
    </xdr:sp>
    <xdr:clientData/>
  </xdr:oneCellAnchor>
  <xdr:oneCellAnchor>
    <xdr:from>
      <xdr:col>16</xdr:col>
      <xdr:colOff>18853</xdr:colOff>
      <xdr:row>9</xdr:row>
      <xdr:rowOff>82759</xdr:rowOff>
    </xdr:from>
    <xdr:ext cx="1440656" cy="416719"/>
    <xdr:sp macro="" textlink="'PIVOT TABLES'!L8">
      <xdr:nvSpPr>
        <xdr:cNvPr id="22" name="TextBox 21">
          <a:extLst>
            <a:ext uri="{FF2B5EF4-FFF2-40B4-BE49-F238E27FC236}">
              <a16:creationId xmlns:a16="http://schemas.microsoft.com/office/drawing/2014/main" id="{BD4CFE07-F14A-4A13-B0B6-2F7D7E2767C5}"/>
            </a:ext>
          </a:extLst>
        </xdr:cNvPr>
        <xdr:cNvSpPr txBox="1"/>
      </xdr:nvSpPr>
      <xdr:spPr>
        <a:xfrm>
          <a:off x="9845241" y="1720490"/>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AD57EBE-EC67-48DD-878C-63FB6A614A67}" type="TxLink">
            <a:rPr lang="en-US" sz="1600" b="0" i="0" u="none" strike="noStrike">
              <a:solidFill>
                <a:srgbClr val="000000"/>
              </a:solidFill>
              <a:latin typeface="Aptos Narrow"/>
            </a:rPr>
            <a:t>13.45</a:t>
          </a:fld>
          <a:endParaRPr lang="en-US" sz="1600"/>
        </a:p>
      </xdr:txBody>
    </xdr:sp>
    <xdr:clientData/>
  </xdr:oneCellAnchor>
  <xdr:twoCellAnchor>
    <xdr:from>
      <xdr:col>13</xdr:col>
      <xdr:colOff>360654</xdr:colOff>
      <xdr:row>26</xdr:row>
      <xdr:rowOff>44174</xdr:rowOff>
    </xdr:from>
    <xdr:to>
      <xdr:col>23</xdr:col>
      <xdr:colOff>451176</xdr:colOff>
      <xdr:row>38</xdr:row>
      <xdr:rowOff>29769</xdr:rowOff>
    </xdr:to>
    <xdr:sp macro="" textlink="">
      <xdr:nvSpPr>
        <xdr:cNvPr id="6" name="Rectangle: Rounded Corners 5">
          <a:extLst>
            <a:ext uri="{FF2B5EF4-FFF2-40B4-BE49-F238E27FC236}">
              <a16:creationId xmlns:a16="http://schemas.microsoft.com/office/drawing/2014/main" id="{4DE49F8C-ADAC-405E-A219-FABC99ADC033}"/>
            </a:ext>
          </a:extLst>
        </xdr:cNvPr>
        <xdr:cNvSpPr/>
      </xdr:nvSpPr>
      <xdr:spPr>
        <a:xfrm>
          <a:off x="8231175" y="4929325"/>
          <a:ext cx="6144768" cy="224028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19</xdr:col>
      <xdr:colOff>336157</xdr:colOff>
      <xdr:row>7</xdr:row>
      <xdr:rowOff>79012</xdr:rowOff>
    </xdr:from>
    <xdr:to>
      <xdr:col>23</xdr:col>
      <xdr:colOff>238621</xdr:colOff>
      <xdr:row>12</xdr:row>
      <xdr:rowOff>117968</xdr:rowOff>
    </xdr:to>
    <xdr:sp macro="" textlink="">
      <xdr:nvSpPr>
        <xdr:cNvPr id="17" name="Rectangle: Rounded Corners 16">
          <a:extLst>
            <a:ext uri="{FF2B5EF4-FFF2-40B4-BE49-F238E27FC236}">
              <a16:creationId xmlns:a16="http://schemas.microsoft.com/office/drawing/2014/main" id="{D99B5B3A-AD2D-4102-B943-2E14BE510A16}"/>
            </a:ext>
          </a:extLst>
        </xdr:cNvPr>
        <xdr:cNvSpPr/>
      </xdr:nvSpPr>
      <xdr:spPr>
        <a:xfrm>
          <a:off x="12004993" y="1352803"/>
          <a:ext cx="2359061" cy="94880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effectLst/>
            </a:rPr>
            <a:t>Convertion Rate</a:t>
          </a:r>
        </a:p>
      </xdr:txBody>
    </xdr:sp>
    <xdr:clientData/>
  </xdr:twoCellAnchor>
  <xdr:oneCellAnchor>
    <xdr:from>
      <xdr:col>20</xdr:col>
      <xdr:colOff>181210</xdr:colOff>
      <xdr:row>9</xdr:row>
      <xdr:rowOff>82759</xdr:rowOff>
    </xdr:from>
    <xdr:ext cx="1440656" cy="416719"/>
    <xdr:sp macro="" textlink="'PIVOT TABLES'!M8">
      <xdr:nvSpPr>
        <xdr:cNvPr id="24" name="TextBox 23">
          <a:extLst>
            <a:ext uri="{FF2B5EF4-FFF2-40B4-BE49-F238E27FC236}">
              <a16:creationId xmlns:a16="http://schemas.microsoft.com/office/drawing/2014/main" id="{1B174F05-9BA7-4E05-B9A4-A57E2F0753A1}"/>
            </a:ext>
          </a:extLst>
        </xdr:cNvPr>
        <xdr:cNvSpPr txBox="1"/>
      </xdr:nvSpPr>
      <xdr:spPr>
        <a:xfrm>
          <a:off x="12464195" y="1720490"/>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05B0A64-A80E-498E-8E7E-376E25865ED9}" type="TxLink">
            <a:rPr lang="en-US" sz="1600" b="0" i="0" u="none" strike="noStrike">
              <a:solidFill>
                <a:srgbClr val="000000"/>
              </a:solidFill>
              <a:latin typeface="Aptos Narrow"/>
            </a:rPr>
            <a:t>18%</a:t>
          </a:fld>
          <a:endParaRPr lang="en-US" sz="1600"/>
        </a:p>
      </xdr:txBody>
    </xdr:sp>
    <xdr:clientData/>
  </xdr:oneCellAnchor>
  <xdr:twoCellAnchor>
    <xdr:from>
      <xdr:col>2</xdr:col>
      <xdr:colOff>459289</xdr:colOff>
      <xdr:row>14</xdr:row>
      <xdr:rowOff>20876</xdr:rowOff>
    </xdr:from>
    <xdr:to>
      <xdr:col>12</xdr:col>
      <xdr:colOff>198330</xdr:colOff>
      <xdr:row>24</xdr:row>
      <xdr:rowOff>146137</xdr:rowOff>
    </xdr:to>
    <xdr:graphicFrame macro="">
      <xdr:nvGraphicFramePr>
        <xdr:cNvPr id="11" name="Chart 10">
          <a:extLst>
            <a:ext uri="{FF2B5EF4-FFF2-40B4-BE49-F238E27FC236}">
              <a16:creationId xmlns:a16="http://schemas.microsoft.com/office/drawing/2014/main" id="{DA83C587-204C-03DF-C0CB-E743889FE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497416</xdr:colOff>
      <xdr:row>7</xdr:row>
      <xdr:rowOff>79012</xdr:rowOff>
    </xdr:from>
    <xdr:to>
      <xdr:col>27</xdr:col>
      <xdr:colOff>399880</xdr:colOff>
      <xdr:row>12</xdr:row>
      <xdr:rowOff>117968</xdr:rowOff>
    </xdr:to>
    <xdr:sp macro="" textlink="">
      <xdr:nvSpPr>
        <xdr:cNvPr id="23" name="Rectangle: Rounded Corners 22">
          <a:extLst>
            <a:ext uri="{FF2B5EF4-FFF2-40B4-BE49-F238E27FC236}">
              <a16:creationId xmlns:a16="http://schemas.microsoft.com/office/drawing/2014/main" id="{3CA2BEC9-5375-4627-B3F3-B1F9E9435434}"/>
            </a:ext>
          </a:extLst>
        </xdr:cNvPr>
        <xdr:cNvSpPr/>
      </xdr:nvSpPr>
      <xdr:spPr>
        <a:xfrm>
          <a:off x="14622849" y="1352803"/>
          <a:ext cx="2359061" cy="948807"/>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effectLst/>
            </a:rPr>
            <a:t>Mom</a:t>
          </a:r>
          <a:r>
            <a:rPr lang="en-US" sz="1500" baseline="0">
              <a:solidFill>
                <a:srgbClr val="123B4A"/>
              </a:solidFill>
              <a:effectLst/>
            </a:rPr>
            <a:t> Units Sold%</a:t>
          </a:r>
          <a:endParaRPr lang="en-US" sz="1500">
            <a:solidFill>
              <a:srgbClr val="123B4A"/>
            </a:solidFill>
            <a:effectLst/>
          </a:endParaRPr>
        </a:p>
      </xdr:txBody>
    </xdr:sp>
    <xdr:clientData/>
  </xdr:twoCellAnchor>
  <xdr:oneCellAnchor>
    <xdr:from>
      <xdr:col>24</xdr:col>
      <xdr:colOff>342469</xdr:colOff>
      <xdr:row>9</xdr:row>
      <xdr:rowOff>82759</xdr:rowOff>
    </xdr:from>
    <xdr:ext cx="1440656" cy="416719"/>
    <xdr:sp macro="" textlink="'PIVOT TABLES'!N8">
      <xdr:nvSpPr>
        <xdr:cNvPr id="25" name="TextBox 24">
          <a:extLst>
            <a:ext uri="{FF2B5EF4-FFF2-40B4-BE49-F238E27FC236}">
              <a16:creationId xmlns:a16="http://schemas.microsoft.com/office/drawing/2014/main" id="{A3E1E6E5-8601-44B0-ABB2-297CB728D757}"/>
            </a:ext>
          </a:extLst>
        </xdr:cNvPr>
        <xdr:cNvSpPr txBox="1"/>
      </xdr:nvSpPr>
      <xdr:spPr>
        <a:xfrm>
          <a:off x="15082051" y="1720490"/>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F50D37B-2066-4949-B082-5380A5C2DF6D}" type="TxLink">
            <a:rPr lang="en-US" sz="1600" b="0" i="0" u="none" strike="noStrike">
              <a:solidFill>
                <a:srgbClr val="000000"/>
              </a:solidFill>
              <a:latin typeface="Aptos Narrow"/>
            </a:rPr>
            <a:t>-39.44%</a:t>
          </a:fld>
          <a:endParaRPr lang="en-US" sz="1600"/>
        </a:p>
      </xdr:txBody>
    </xdr:sp>
    <xdr:clientData/>
  </xdr:oneCellAnchor>
  <xdr:twoCellAnchor>
    <xdr:from>
      <xdr:col>13</xdr:col>
      <xdr:colOff>490603</xdr:colOff>
      <xdr:row>14</xdr:row>
      <xdr:rowOff>46183</xdr:rowOff>
    </xdr:from>
    <xdr:to>
      <xdr:col>23</xdr:col>
      <xdr:colOff>302713</xdr:colOff>
      <xdr:row>25</xdr:row>
      <xdr:rowOff>57727</xdr:rowOff>
    </xdr:to>
    <xdr:graphicFrame macro="">
      <xdr:nvGraphicFramePr>
        <xdr:cNvPr id="26" name="Chart 25">
          <a:extLst>
            <a:ext uri="{FF2B5EF4-FFF2-40B4-BE49-F238E27FC236}">
              <a16:creationId xmlns:a16="http://schemas.microsoft.com/office/drawing/2014/main" id="{A18FD7DC-009E-DEC9-87A2-6CC35BBE6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156882</xdr:colOff>
      <xdr:row>26</xdr:row>
      <xdr:rowOff>145676</xdr:rowOff>
    </xdr:from>
    <xdr:to>
      <xdr:col>12</xdr:col>
      <xdr:colOff>481853</xdr:colOff>
      <xdr:row>37</xdr:row>
      <xdr:rowOff>172570</xdr:rowOff>
    </xdr:to>
    <xdr:graphicFrame macro="">
      <xdr:nvGraphicFramePr>
        <xdr:cNvPr id="27" name="Chart 26">
          <a:extLst>
            <a:ext uri="{FF2B5EF4-FFF2-40B4-BE49-F238E27FC236}">
              <a16:creationId xmlns:a16="http://schemas.microsoft.com/office/drawing/2014/main" id="{215FC88F-D0DD-695A-5503-454D6B425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11207</xdr:colOff>
      <xdr:row>26</xdr:row>
      <xdr:rowOff>93945</xdr:rowOff>
    </xdr:from>
    <xdr:to>
      <xdr:col>23</xdr:col>
      <xdr:colOff>369794</xdr:colOff>
      <xdr:row>37</xdr:row>
      <xdr:rowOff>145676</xdr:rowOff>
    </xdr:to>
    <xdr:graphicFrame macro="">
      <xdr:nvGraphicFramePr>
        <xdr:cNvPr id="28" name="Chart 27">
          <a:extLst>
            <a:ext uri="{FF2B5EF4-FFF2-40B4-BE49-F238E27FC236}">
              <a16:creationId xmlns:a16="http://schemas.microsoft.com/office/drawing/2014/main" id="{17D86EBD-09C0-D823-E057-1B123B425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364639</xdr:colOff>
      <xdr:row>8</xdr:row>
      <xdr:rowOff>160704</xdr:rowOff>
    </xdr:from>
    <xdr:to>
      <xdr:col>3</xdr:col>
      <xdr:colOff>235438</xdr:colOff>
      <xdr:row>11</xdr:row>
      <xdr:rowOff>105586</xdr:rowOff>
    </xdr:to>
    <xdr:pic>
      <xdr:nvPicPr>
        <xdr:cNvPr id="15" name="Picture 14">
          <a:extLst>
            <a:ext uri="{FF2B5EF4-FFF2-40B4-BE49-F238E27FC236}">
              <a16:creationId xmlns:a16="http://schemas.microsoft.com/office/drawing/2014/main" id="{995B8027-34CC-49B7-A218-BB431BADED3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8836" y="1659720"/>
          <a:ext cx="482897" cy="507014"/>
        </a:xfrm>
        <a:prstGeom prst="rect">
          <a:avLst/>
        </a:prstGeom>
      </xdr:spPr>
    </xdr:pic>
    <xdr:clientData/>
  </xdr:twoCellAnchor>
  <xdr:twoCellAnchor editAs="oneCell">
    <xdr:from>
      <xdr:col>6</xdr:col>
      <xdr:colOff>538842</xdr:colOff>
      <xdr:row>8</xdr:row>
      <xdr:rowOff>156886</xdr:rowOff>
    </xdr:from>
    <xdr:to>
      <xdr:col>7</xdr:col>
      <xdr:colOff>409641</xdr:colOff>
      <xdr:row>11</xdr:row>
      <xdr:rowOff>101768</xdr:rowOff>
    </xdr:to>
    <xdr:pic>
      <xdr:nvPicPr>
        <xdr:cNvPr id="29" name="Picture 28">
          <a:extLst>
            <a:ext uri="{FF2B5EF4-FFF2-40B4-BE49-F238E27FC236}">
              <a16:creationId xmlns:a16="http://schemas.microsoft.com/office/drawing/2014/main" id="{0386717B-F636-4A8F-8273-B43C3CA60BA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21842" y="1596219"/>
          <a:ext cx="484632" cy="484632"/>
        </a:xfrm>
        <a:prstGeom prst="rect">
          <a:avLst/>
        </a:prstGeom>
      </xdr:spPr>
    </xdr:pic>
    <xdr:clientData/>
  </xdr:twoCellAnchor>
  <xdr:twoCellAnchor editAs="oneCell">
    <xdr:from>
      <xdr:col>19</xdr:col>
      <xdr:colOff>476252</xdr:colOff>
      <xdr:row>8</xdr:row>
      <xdr:rowOff>171242</xdr:rowOff>
    </xdr:from>
    <xdr:to>
      <xdr:col>20</xdr:col>
      <xdr:colOff>347050</xdr:colOff>
      <xdr:row>11</xdr:row>
      <xdr:rowOff>116124</xdr:rowOff>
    </xdr:to>
    <xdr:pic>
      <xdr:nvPicPr>
        <xdr:cNvPr id="31" name="Picture 30">
          <a:extLst>
            <a:ext uri="{FF2B5EF4-FFF2-40B4-BE49-F238E27FC236}">
              <a16:creationId xmlns:a16="http://schemas.microsoft.com/office/drawing/2014/main" id="{3703172A-AE18-CD20-6034-944C07672B3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106121" y="1670258"/>
          <a:ext cx="482896" cy="507014"/>
        </a:xfrm>
        <a:prstGeom prst="rect">
          <a:avLst/>
        </a:prstGeom>
      </xdr:spPr>
    </xdr:pic>
    <xdr:clientData/>
  </xdr:twoCellAnchor>
  <xdr:twoCellAnchor editAs="oneCell">
    <xdr:from>
      <xdr:col>11</xdr:col>
      <xdr:colOff>116416</xdr:colOff>
      <xdr:row>9</xdr:row>
      <xdr:rowOff>21166</xdr:rowOff>
    </xdr:from>
    <xdr:to>
      <xdr:col>11</xdr:col>
      <xdr:colOff>601048</xdr:colOff>
      <xdr:row>11</xdr:row>
      <xdr:rowOff>145965</xdr:rowOff>
    </xdr:to>
    <xdr:pic>
      <xdr:nvPicPr>
        <xdr:cNvPr id="33" name="Picture 32">
          <a:extLst>
            <a:ext uri="{FF2B5EF4-FFF2-40B4-BE49-F238E27FC236}">
              <a16:creationId xmlns:a16="http://schemas.microsoft.com/office/drawing/2014/main" id="{B7210E92-51D3-AACB-7C6C-15F84C36FE7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68583" y="1640416"/>
          <a:ext cx="484632" cy="484632"/>
        </a:xfrm>
        <a:prstGeom prst="rect">
          <a:avLst/>
        </a:prstGeom>
      </xdr:spPr>
    </xdr:pic>
    <xdr:clientData/>
  </xdr:twoCellAnchor>
  <xdr:twoCellAnchor editAs="oneCell">
    <xdr:from>
      <xdr:col>15</xdr:col>
      <xdr:colOff>306915</xdr:colOff>
      <xdr:row>8</xdr:row>
      <xdr:rowOff>169334</xdr:rowOff>
    </xdr:from>
    <xdr:to>
      <xdr:col>16</xdr:col>
      <xdr:colOff>177714</xdr:colOff>
      <xdr:row>11</xdr:row>
      <xdr:rowOff>114216</xdr:rowOff>
    </xdr:to>
    <xdr:pic>
      <xdr:nvPicPr>
        <xdr:cNvPr id="34" name="Picture 33">
          <a:extLst>
            <a:ext uri="{FF2B5EF4-FFF2-40B4-BE49-F238E27FC236}">
              <a16:creationId xmlns:a16="http://schemas.microsoft.com/office/drawing/2014/main" id="{B084CCBC-ED73-4EA1-8F7A-93E3ACE7F3F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514415" y="1608667"/>
          <a:ext cx="484632" cy="484632"/>
        </a:xfrm>
        <a:prstGeom prst="rect">
          <a:avLst/>
        </a:prstGeom>
      </xdr:spPr>
    </xdr:pic>
    <xdr:clientData/>
  </xdr:twoCellAnchor>
  <xdr:twoCellAnchor editAs="oneCell">
    <xdr:from>
      <xdr:col>23</xdr:col>
      <xdr:colOff>592666</xdr:colOff>
      <xdr:row>9</xdr:row>
      <xdr:rowOff>9293</xdr:rowOff>
    </xdr:from>
    <xdr:to>
      <xdr:col>24</xdr:col>
      <xdr:colOff>463465</xdr:colOff>
      <xdr:row>11</xdr:row>
      <xdr:rowOff>134092</xdr:rowOff>
    </xdr:to>
    <xdr:pic>
      <xdr:nvPicPr>
        <xdr:cNvPr id="36" name="Picture 35">
          <a:extLst>
            <a:ext uri="{FF2B5EF4-FFF2-40B4-BE49-F238E27FC236}">
              <a16:creationId xmlns:a16="http://schemas.microsoft.com/office/drawing/2014/main" id="{5F3D910C-4040-700B-DEE9-57FE020525B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4698959" y="1681976"/>
          <a:ext cx="484116" cy="496506"/>
        </a:xfrm>
        <a:prstGeom prst="rect">
          <a:avLst/>
        </a:prstGeom>
      </xdr:spPr>
    </xdr:pic>
    <xdr:clientData/>
  </xdr:twoCellAnchor>
  <xdr:twoCellAnchor editAs="oneCell">
    <xdr:from>
      <xdr:col>24</xdr:col>
      <xdr:colOff>146137</xdr:colOff>
      <xdr:row>14</xdr:row>
      <xdr:rowOff>52191</xdr:rowOff>
    </xdr:from>
    <xdr:to>
      <xdr:col>28</xdr:col>
      <xdr:colOff>337457</xdr:colOff>
      <xdr:row>17</xdr:row>
      <xdr:rowOff>146137</xdr:rowOff>
    </xdr:to>
    <mc:AlternateContent xmlns:mc="http://schemas.openxmlformats.org/markup-compatibility/2006">
      <mc:Choice xmlns:a14="http://schemas.microsoft.com/office/drawing/2010/main" Requires="a14">
        <xdr:graphicFrame macro="">
          <xdr:nvGraphicFramePr>
            <xdr:cNvPr id="37" name="Year 1">
              <a:extLst>
                <a:ext uri="{FF2B5EF4-FFF2-40B4-BE49-F238E27FC236}">
                  <a16:creationId xmlns:a16="http://schemas.microsoft.com/office/drawing/2014/main" id="{2AD0235F-48D0-A551-4A0F-431B0DF1A9F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821693" y="2554561"/>
              <a:ext cx="2637245" cy="630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167013</xdr:colOff>
      <xdr:row>17</xdr:row>
      <xdr:rowOff>135699</xdr:rowOff>
    </xdr:from>
    <xdr:to>
      <xdr:col>28</xdr:col>
      <xdr:colOff>424543</xdr:colOff>
      <xdr:row>24</xdr:row>
      <xdr:rowOff>87586</xdr:rowOff>
    </xdr:to>
    <mc:AlternateContent xmlns:mc="http://schemas.openxmlformats.org/markup-compatibility/2006">
      <mc:Choice xmlns:a14="http://schemas.microsoft.com/office/drawing/2010/main" Requires="a14">
        <xdr:graphicFrame macro="">
          <xdr:nvGraphicFramePr>
            <xdr:cNvPr id="38" name="Month 1">
              <a:extLst>
                <a:ext uri="{FF2B5EF4-FFF2-40B4-BE49-F238E27FC236}">
                  <a16:creationId xmlns:a16="http://schemas.microsoft.com/office/drawing/2014/main" id="{CD2558A8-A3E2-0649-9B05-02D38FCA3CD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4842569" y="3174292"/>
              <a:ext cx="2703455" cy="1203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142418</xdr:colOff>
      <xdr:row>24</xdr:row>
      <xdr:rowOff>54231</xdr:rowOff>
    </xdr:from>
    <xdr:to>
      <xdr:col>28</xdr:col>
      <xdr:colOff>391886</xdr:colOff>
      <xdr:row>31</xdr:row>
      <xdr:rowOff>85547</xdr:rowOff>
    </xdr:to>
    <mc:AlternateContent xmlns:mc="http://schemas.openxmlformats.org/markup-compatibility/2006">
      <mc:Choice xmlns:a14="http://schemas.microsoft.com/office/drawing/2010/main" Requires="a14">
        <xdr:graphicFrame macro="">
          <xdr:nvGraphicFramePr>
            <xdr:cNvPr id="39" name="product_category_name 1">
              <a:extLst>
                <a:ext uri="{FF2B5EF4-FFF2-40B4-BE49-F238E27FC236}">
                  <a16:creationId xmlns:a16="http://schemas.microsoft.com/office/drawing/2014/main" id="{8182A301-9A05-6075-CDC8-1267AA6A4D4C}"/>
                </a:ext>
              </a:extLst>
            </xdr:cNvPr>
            <xdr:cNvGraphicFramePr/>
          </xdr:nvGraphicFramePr>
          <xdr:xfrm>
            <a:off x="0" y="0"/>
            <a:ext cx="0" cy="0"/>
          </xdr:xfrm>
          <a:graphic>
            <a:graphicData uri="http://schemas.microsoft.com/office/drawing/2010/slicer">
              <sle:slicer xmlns:sle="http://schemas.microsoft.com/office/drawing/2010/slicer" name="product_category_name 1"/>
            </a:graphicData>
          </a:graphic>
        </xdr:graphicFrame>
      </mc:Choice>
      <mc:Fallback>
        <xdr:sp macro="" textlink="">
          <xdr:nvSpPr>
            <xdr:cNvPr id="0" name=""/>
            <xdr:cNvSpPr>
              <a:spLocks noTextEdit="1"/>
            </xdr:cNvSpPr>
          </xdr:nvSpPr>
          <xdr:spPr>
            <a:xfrm>
              <a:off x="14817974" y="4344009"/>
              <a:ext cx="2695393" cy="128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174822</xdr:colOff>
      <xdr:row>31</xdr:row>
      <xdr:rowOff>166414</xdr:rowOff>
    </xdr:from>
    <xdr:to>
      <xdr:col>28</xdr:col>
      <xdr:colOff>391886</xdr:colOff>
      <xdr:row>37</xdr:row>
      <xdr:rowOff>166414</xdr:rowOff>
    </xdr:to>
    <mc:AlternateContent xmlns:mc="http://schemas.openxmlformats.org/markup-compatibility/2006">
      <mc:Choice xmlns:a14="http://schemas.microsoft.com/office/drawing/2010/main" Requires="a14">
        <xdr:graphicFrame macro="">
          <xdr:nvGraphicFramePr>
            <xdr:cNvPr id="40" name="product_id">
              <a:extLst>
                <a:ext uri="{FF2B5EF4-FFF2-40B4-BE49-F238E27FC236}">
                  <a16:creationId xmlns:a16="http://schemas.microsoft.com/office/drawing/2014/main" id="{84E75898-A360-66C8-39A3-4BE6E7D9A5D0}"/>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14850378" y="5707377"/>
              <a:ext cx="2662989" cy="1072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498592</xdr:colOff>
      <xdr:row>2</xdr:row>
      <xdr:rowOff>28223</xdr:rowOff>
    </xdr:from>
    <xdr:to>
      <xdr:col>26</xdr:col>
      <xdr:colOff>190029</xdr:colOff>
      <xdr:row>6</xdr:row>
      <xdr:rowOff>64375</xdr:rowOff>
    </xdr:to>
    <xdr:pic>
      <xdr:nvPicPr>
        <xdr:cNvPr id="41" name="Graphic 40" descr="Caret Right with solid fill">
          <a:hlinkClick xmlns:r="http://schemas.openxmlformats.org/officeDocument/2006/relationships" r:id="rId13"/>
          <a:extLst>
            <a:ext uri="{FF2B5EF4-FFF2-40B4-BE49-F238E27FC236}">
              <a16:creationId xmlns:a16="http://schemas.microsoft.com/office/drawing/2014/main" id="{E91E9F7B-ED71-42C1-A23E-2F5C2C4348F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74148" y="385704"/>
          <a:ext cx="914400" cy="7511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93194</xdr:colOff>
      <xdr:row>8</xdr:row>
      <xdr:rowOff>2233</xdr:rowOff>
    </xdr:from>
    <xdr:to>
      <xdr:col>40</xdr:col>
      <xdr:colOff>361950</xdr:colOff>
      <xdr:row>13</xdr:row>
      <xdr:rowOff>29935</xdr:rowOff>
    </xdr:to>
    <xdr:grpSp>
      <xdr:nvGrpSpPr>
        <xdr:cNvPr id="4" name="Group 3">
          <a:extLst>
            <a:ext uri="{FF2B5EF4-FFF2-40B4-BE49-F238E27FC236}">
              <a16:creationId xmlns:a16="http://schemas.microsoft.com/office/drawing/2014/main" id="{E1E61B10-F11C-4E46-8C8A-1A029FF64694}"/>
            </a:ext>
          </a:extLst>
        </xdr:cNvPr>
        <xdr:cNvGrpSpPr/>
      </xdr:nvGrpSpPr>
      <xdr:grpSpPr>
        <a:xfrm>
          <a:off x="8653935" y="1432159"/>
          <a:ext cx="16167274" cy="921406"/>
          <a:chOff x="2196326" y="373446"/>
          <a:chExt cx="23860445" cy="1474651"/>
        </a:xfrm>
      </xdr:grpSpPr>
      <xdr:sp macro="" textlink="">
        <xdr:nvSpPr>
          <xdr:cNvPr id="5" name="Rectangle: Rounded Corners 4">
            <a:extLst>
              <a:ext uri="{FF2B5EF4-FFF2-40B4-BE49-F238E27FC236}">
                <a16:creationId xmlns:a16="http://schemas.microsoft.com/office/drawing/2014/main" id="{3E72C353-4D2E-A229-F2AB-B96F97B1E9B9}"/>
              </a:ext>
            </a:extLst>
          </xdr:cNvPr>
          <xdr:cNvSpPr/>
        </xdr:nvSpPr>
        <xdr:spPr>
          <a:xfrm>
            <a:off x="2196326" y="373446"/>
            <a:ext cx="23860445" cy="1474651"/>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123B4A"/>
                </a:solidFill>
                <a:latin typeface="+mj-lt"/>
              </a:rPr>
              <a:t>Pricing And Competition</a:t>
            </a:r>
          </a:p>
        </xdr:txBody>
      </xdr:sp>
      <xdr:sp macro="" textlink="">
        <xdr:nvSpPr>
          <xdr:cNvPr id="6" name="TextBox 5">
            <a:extLst>
              <a:ext uri="{FF2B5EF4-FFF2-40B4-BE49-F238E27FC236}">
                <a16:creationId xmlns:a16="http://schemas.microsoft.com/office/drawing/2014/main" id="{C9DA918E-EFC2-098C-DC82-294AD515747F}"/>
              </a:ext>
            </a:extLst>
          </xdr:cNvPr>
          <xdr:cNvSpPr txBox="1"/>
        </xdr:nvSpPr>
        <xdr:spPr>
          <a:xfrm>
            <a:off x="24209826" y="484714"/>
            <a:ext cx="1738085" cy="1213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a:solidFill>
                  <a:srgbClr val="708090"/>
                </a:solidFill>
                <a:latin typeface="+mj-lt"/>
                <a:ea typeface="+mn-ea"/>
                <a:cs typeface="+mn-cs"/>
              </a:rPr>
              <a:t>Last Updated</a:t>
            </a:r>
          </a:p>
          <a:p>
            <a:pPr rtl="0"/>
            <a:r>
              <a:rPr lang="en-US" sz="1400" b="1">
                <a:solidFill>
                  <a:srgbClr val="708090"/>
                </a:solidFill>
                <a:latin typeface="+mj-lt"/>
                <a:ea typeface="+mn-ea"/>
                <a:cs typeface="+mn-cs"/>
              </a:rPr>
              <a:t>Aug 2018</a:t>
            </a:r>
          </a:p>
        </xdr:txBody>
      </xdr:sp>
      <xdr:pic>
        <xdr:nvPicPr>
          <xdr:cNvPr id="7" name="Graphic 6" descr="Flip calendar with solid fill">
            <a:extLst>
              <a:ext uri="{FF2B5EF4-FFF2-40B4-BE49-F238E27FC236}">
                <a16:creationId xmlns:a16="http://schemas.microsoft.com/office/drawing/2014/main" id="{7EDCB497-8296-7A04-E54B-B67E6BD116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51605" y="484714"/>
            <a:ext cx="769000" cy="1021435"/>
          </a:xfrm>
          <a:prstGeom prst="rect">
            <a:avLst/>
          </a:prstGeom>
        </xdr:spPr>
      </xdr:pic>
    </xdr:grpSp>
    <xdr:clientData/>
  </xdr:twoCellAnchor>
  <xdr:twoCellAnchor>
    <xdr:from>
      <xdr:col>18</xdr:col>
      <xdr:colOff>325227</xdr:colOff>
      <xdr:row>13</xdr:row>
      <xdr:rowOff>145363</xdr:rowOff>
    </xdr:from>
    <xdr:to>
      <xdr:col>22</xdr:col>
      <xdr:colOff>207662</xdr:colOff>
      <xdr:row>19</xdr:row>
      <xdr:rowOff>62414</xdr:rowOff>
    </xdr:to>
    <xdr:sp macro="" textlink="">
      <xdr:nvSpPr>
        <xdr:cNvPr id="8" name="Rectangle: Rounded Corners 7">
          <a:extLst>
            <a:ext uri="{FF2B5EF4-FFF2-40B4-BE49-F238E27FC236}">
              <a16:creationId xmlns:a16="http://schemas.microsoft.com/office/drawing/2014/main" id="{1A23F439-0062-4E0E-B147-DADB7AD88A21}"/>
            </a:ext>
          </a:extLst>
        </xdr:cNvPr>
        <xdr:cNvSpPr/>
      </xdr:nvSpPr>
      <xdr:spPr>
        <a:xfrm>
          <a:off x="11336664" y="2517222"/>
          <a:ext cx="2329421" cy="1011755"/>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solidFill>
                <a:srgbClr val="123B4A"/>
              </a:solidFill>
              <a:latin typeface="+mj-lt"/>
            </a:rPr>
            <a:t>AVG Market</a:t>
          </a:r>
          <a:r>
            <a:rPr lang="en-US" sz="1500" baseline="0">
              <a:solidFill>
                <a:srgbClr val="123B4A"/>
              </a:solidFill>
              <a:latin typeface="+mj-lt"/>
            </a:rPr>
            <a:t> Price</a:t>
          </a:r>
          <a:endParaRPr lang="en-US" sz="1500">
            <a:solidFill>
              <a:srgbClr val="123B4A"/>
            </a:solidFill>
            <a:latin typeface="+mj-lt"/>
          </a:endParaRPr>
        </a:p>
      </xdr:txBody>
    </xdr:sp>
    <xdr:clientData/>
  </xdr:twoCellAnchor>
  <xdr:twoCellAnchor>
    <xdr:from>
      <xdr:col>14</xdr:col>
      <xdr:colOff>129843</xdr:colOff>
      <xdr:row>13</xdr:row>
      <xdr:rowOff>143490</xdr:rowOff>
    </xdr:from>
    <xdr:to>
      <xdr:col>18</xdr:col>
      <xdr:colOff>12277</xdr:colOff>
      <xdr:row>19</xdr:row>
      <xdr:rowOff>60541</xdr:rowOff>
    </xdr:to>
    <xdr:sp macro="" textlink="">
      <xdr:nvSpPr>
        <xdr:cNvPr id="9" name="Rectangle: Rounded Corners 8">
          <a:extLst>
            <a:ext uri="{FF2B5EF4-FFF2-40B4-BE49-F238E27FC236}">
              <a16:creationId xmlns:a16="http://schemas.microsoft.com/office/drawing/2014/main" id="{71EB9A3F-6FDE-4DA7-928A-1B6621E04329}"/>
            </a:ext>
          </a:extLst>
        </xdr:cNvPr>
        <xdr:cNvSpPr/>
      </xdr:nvSpPr>
      <xdr:spPr>
        <a:xfrm>
          <a:off x="8694294" y="2515349"/>
          <a:ext cx="2329420" cy="1011755"/>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latin typeface="+mj-lt"/>
              <a:ea typeface="+mn-ea"/>
              <a:cs typeface="+mn-cs"/>
            </a:rPr>
            <a:t>AVG Price</a:t>
          </a:r>
        </a:p>
        <a:p>
          <a:pPr marL="0" indent="0" algn="ctr"/>
          <a:endParaRPr lang="en-US" sz="1800">
            <a:solidFill>
              <a:srgbClr val="123B4A"/>
            </a:solidFill>
            <a:latin typeface="+mj-lt"/>
            <a:ea typeface="+mn-ea"/>
            <a:cs typeface="+mn-cs"/>
          </a:endParaRPr>
        </a:p>
      </xdr:txBody>
    </xdr:sp>
    <xdr:clientData/>
  </xdr:twoCellAnchor>
  <xdr:twoCellAnchor>
    <xdr:from>
      <xdr:col>27</xdr:col>
      <xdr:colOff>111560</xdr:colOff>
      <xdr:row>13</xdr:row>
      <xdr:rowOff>143490</xdr:rowOff>
    </xdr:from>
    <xdr:to>
      <xdr:col>30</xdr:col>
      <xdr:colOff>606316</xdr:colOff>
      <xdr:row>19</xdr:row>
      <xdr:rowOff>60541</xdr:rowOff>
    </xdr:to>
    <xdr:sp macro="" textlink="">
      <xdr:nvSpPr>
        <xdr:cNvPr id="10" name="Rectangle: Rounded Corners 9">
          <a:extLst>
            <a:ext uri="{FF2B5EF4-FFF2-40B4-BE49-F238E27FC236}">
              <a16:creationId xmlns:a16="http://schemas.microsoft.com/office/drawing/2014/main" id="{8AE4DD8B-C0D2-49B5-8103-7AD9B109E9CE}"/>
            </a:ext>
          </a:extLst>
        </xdr:cNvPr>
        <xdr:cNvSpPr/>
      </xdr:nvSpPr>
      <xdr:spPr>
        <a:xfrm>
          <a:off x="16628715" y="2515349"/>
          <a:ext cx="2329995" cy="1011755"/>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latin typeface="+mj-lt"/>
              <a:ea typeface="+mn-ea"/>
              <a:cs typeface="+mn-cs"/>
            </a:rPr>
            <a:t>AVG Freight Cost</a:t>
          </a:r>
          <a:endParaRPr lang="en-US" sz="1500">
            <a:solidFill>
              <a:srgbClr val="123B4A"/>
            </a:solidFill>
            <a:effectLst/>
            <a:latin typeface="+mj-lt"/>
          </a:endParaRPr>
        </a:p>
        <a:p>
          <a:pPr algn="ctr"/>
          <a:endParaRPr lang="en-US" sz="1700">
            <a:solidFill>
              <a:srgbClr val="123B4A"/>
            </a:solidFill>
            <a:latin typeface="+mj-lt"/>
          </a:endParaRPr>
        </a:p>
      </xdr:txBody>
    </xdr:sp>
    <xdr:clientData/>
  </xdr:twoCellAnchor>
  <xdr:twoCellAnchor>
    <xdr:from>
      <xdr:col>22</xdr:col>
      <xdr:colOff>523192</xdr:colOff>
      <xdr:row>13</xdr:row>
      <xdr:rowOff>143490</xdr:rowOff>
    </xdr:from>
    <xdr:to>
      <xdr:col>26</xdr:col>
      <xdr:colOff>405626</xdr:colOff>
      <xdr:row>19</xdr:row>
      <xdr:rowOff>60541</xdr:rowOff>
    </xdr:to>
    <xdr:sp macro="" textlink="">
      <xdr:nvSpPr>
        <xdr:cNvPr id="11" name="Rectangle: Rounded Corners 10">
          <a:extLst>
            <a:ext uri="{FF2B5EF4-FFF2-40B4-BE49-F238E27FC236}">
              <a16:creationId xmlns:a16="http://schemas.microsoft.com/office/drawing/2014/main" id="{A8A779AF-C24D-46EE-8EB0-30DCAB0E84D5}"/>
            </a:ext>
          </a:extLst>
        </xdr:cNvPr>
        <xdr:cNvSpPr/>
      </xdr:nvSpPr>
      <xdr:spPr>
        <a:xfrm>
          <a:off x="13981615" y="2515349"/>
          <a:ext cx="2329419" cy="1011755"/>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effectLst/>
              <a:latin typeface="+mj-lt"/>
              <a:ea typeface="+mn-ea"/>
              <a:cs typeface="+mn-cs"/>
            </a:rPr>
            <a:t>Price Variance</a:t>
          </a:r>
          <a:endParaRPr lang="en-US" sz="1500">
            <a:solidFill>
              <a:srgbClr val="123B4A"/>
            </a:solidFill>
            <a:effectLst/>
            <a:latin typeface="+mj-lt"/>
          </a:endParaRPr>
        </a:p>
        <a:p>
          <a:pPr algn="ctr"/>
          <a:endParaRPr lang="en-US" sz="1100">
            <a:latin typeface="+mj-lt"/>
          </a:endParaRPr>
        </a:p>
      </xdr:txBody>
    </xdr:sp>
    <xdr:clientData/>
  </xdr:twoCellAnchor>
  <xdr:twoCellAnchor>
    <xdr:from>
      <xdr:col>31</xdr:col>
      <xdr:colOff>309255</xdr:colOff>
      <xdr:row>13</xdr:row>
      <xdr:rowOff>142150</xdr:rowOff>
    </xdr:from>
    <xdr:to>
      <xdr:col>35</xdr:col>
      <xdr:colOff>191689</xdr:colOff>
      <xdr:row>19</xdr:row>
      <xdr:rowOff>59201</xdr:rowOff>
    </xdr:to>
    <xdr:sp macro="" textlink="">
      <xdr:nvSpPr>
        <xdr:cNvPr id="12" name="Rectangle: Rounded Corners 11">
          <a:extLst>
            <a:ext uri="{FF2B5EF4-FFF2-40B4-BE49-F238E27FC236}">
              <a16:creationId xmlns:a16="http://schemas.microsoft.com/office/drawing/2014/main" id="{DE501C3C-F0CF-4B22-BE80-5E7439BA8B63}"/>
            </a:ext>
          </a:extLst>
        </xdr:cNvPr>
        <xdr:cNvSpPr/>
      </xdr:nvSpPr>
      <xdr:spPr>
        <a:xfrm>
          <a:off x="19273396" y="2514009"/>
          <a:ext cx="2329420" cy="1011755"/>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rPr>
            <a:t>AVG</a:t>
          </a:r>
          <a:r>
            <a:rPr lang="en-US" sz="1500" baseline="0">
              <a:solidFill>
                <a:srgbClr val="123B4A"/>
              </a:solidFill>
            </a:rPr>
            <a:t> Market Freight Cost</a:t>
          </a:r>
          <a:endParaRPr lang="en-US" sz="1500">
            <a:solidFill>
              <a:srgbClr val="123B4A"/>
            </a:solidFill>
            <a:effectLst/>
          </a:endParaRPr>
        </a:p>
      </xdr:txBody>
    </xdr:sp>
    <xdr:clientData/>
  </xdr:twoCellAnchor>
  <xdr:twoCellAnchor>
    <xdr:from>
      <xdr:col>14</xdr:col>
      <xdr:colOff>0</xdr:colOff>
      <xdr:row>20</xdr:row>
      <xdr:rowOff>61728</xdr:rowOff>
    </xdr:from>
    <xdr:to>
      <xdr:col>24</xdr:col>
      <xdr:colOff>143409</xdr:colOff>
      <xdr:row>32</xdr:row>
      <xdr:rowOff>93721</xdr:rowOff>
    </xdr:to>
    <xdr:sp macro="" textlink="">
      <xdr:nvSpPr>
        <xdr:cNvPr id="13" name="Rectangle: Rounded Corners 12">
          <a:extLst>
            <a:ext uri="{FF2B5EF4-FFF2-40B4-BE49-F238E27FC236}">
              <a16:creationId xmlns:a16="http://schemas.microsoft.com/office/drawing/2014/main" id="{3266F638-5A28-4BB1-9427-71EC34E335B1}"/>
            </a:ext>
          </a:extLst>
        </xdr:cNvPr>
        <xdr:cNvSpPr/>
      </xdr:nvSpPr>
      <xdr:spPr>
        <a:xfrm>
          <a:off x="8560741" y="3636543"/>
          <a:ext cx="6258224" cy="2176882"/>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35</xdr:col>
      <xdr:colOff>313647</xdr:colOff>
      <xdr:row>20</xdr:row>
      <xdr:rowOff>34641</xdr:rowOff>
    </xdr:from>
    <xdr:to>
      <xdr:col>40</xdr:col>
      <xdr:colOff>490601</xdr:colOff>
      <xdr:row>45</xdr:row>
      <xdr:rowOff>108724</xdr:rowOff>
    </xdr:to>
    <xdr:sp macro="" textlink="">
      <xdr:nvSpPr>
        <xdr:cNvPr id="14" name="Rectangle: Rounded Corners 13">
          <a:extLst>
            <a:ext uri="{FF2B5EF4-FFF2-40B4-BE49-F238E27FC236}">
              <a16:creationId xmlns:a16="http://schemas.microsoft.com/office/drawing/2014/main" id="{C25AF4A9-BABF-4209-8F79-A6EA4743C76E}"/>
            </a:ext>
          </a:extLst>
        </xdr:cNvPr>
        <xdr:cNvSpPr/>
      </xdr:nvSpPr>
      <xdr:spPr>
        <a:xfrm rot="5400000">
          <a:off x="21134874" y="4295914"/>
          <a:ext cx="4572000" cy="324612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570918</xdr:colOff>
      <xdr:row>20</xdr:row>
      <xdr:rowOff>55901</xdr:rowOff>
    </xdr:from>
    <xdr:to>
      <xdr:col>35</xdr:col>
      <xdr:colOff>103565</xdr:colOff>
      <xdr:row>32</xdr:row>
      <xdr:rowOff>93721</xdr:rowOff>
    </xdr:to>
    <xdr:sp macro="" textlink="">
      <xdr:nvSpPr>
        <xdr:cNvPr id="15" name="Rectangle: Rounded Corners 14">
          <a:extLst>
            <a:ext uri="{FF2B5EF4-FFF2-40B4-BE49-F238E27FC236}">
              <a16:creationId xmlns:a16="http://schemas.microsoft.com/office/drawing/2014/main" id="{256D3ACD-D060-4571-8D86-C5F4BA9888CA}"/>
            </a:ext>
          </a:extLst>
        </xdr:cNvPr>
        <xdr:cNvSpPr/>
      </xdr:nvSpPr>
      <xdr:spPr>
        <a:xfrm>
          <a:off x="15310500" y="3695304"/>
          <a:ext cx="6288289" cy="2221462"/>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14</xdr:col>
      <xdr:colOff>2497</xdr:colOff>
      <xdr:row>33</xdr:row>
      <xdr:rowOff>31370</xdr:rowOff>
    </xdr:from>
    <xdr:to>
      <xdr:col>35</xdr:col>
      <xdr:colOff>34637</xdr:colOff>
      <xdr:row>45</xdr:row>
      <xdr:rowOff>67075</xdr:rowOff>
    </xdr:to>
    <xdr:sp macro="" textlink="">
      <xdr:nvSpPr>
        <xdr:cNvPr id="16" name="Rectangle: Rounded Corners 15">
          <a:extLst>
            <a:ext uri="{FF2B5EF4-FFF2-40B4-BE49-F238E27FC236}">
              <a16:creationId xmlns:a16="http://schemas.microsoft.com/office/drawing/2014/main" id="{3BCECDD6-6DED-41E0-95F0-C53F25AB63F2}"/>
            </a:ext>
          </a:extLst>
        </xdr:cNvPr>
        <xdr:cNvSpPr/>
      </xdr:nvSpPr>
      <xdr:spPr>
        <a:xfrm>
          <a:off x="8569224" y="6127370"/>
          <a:ext cx="12882231" cy="2252432"/>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35</xdr:col>
      <xdr:colOff>432179</xdr:colOff>
      <xdr:row>13</xdr:row>
      <xdr:rowOff>170597</xdr:rowOff>
    </xdr:from>
    <xdr:to>
      <xdr:col>39</xdr:col>
      <xdr:colOff>314613</xdr:colOff>
      <xdr:row>19</xdr:row>
      <xdr:rowOff>87648</xdr:rowOff>
    </xdr:to>
    <xdr:sp macro="" textlink="">
      <xdr:nvSpPr>
        <xdr:cNvPr id="20" name="Rectangle: Rounded Corners 19">
          <a:extLst>
            <a:ext uri="{FF2B5EF4-FFF2-40B4-BE49-F238E27FC236}">
              <a16:creationId xmlns:a16="http://schemas.microsoft.com/office/drawing/2014/main" id="{40DE6F80-2E0B-4645-B7E9-FE117E5F9FDB}"/>
            </a:ext>
          </a:extLst>
        </xdr:cNvPr>
        <xdr:cNvSpPr/>
      </xdr:nvSpPr>
      <xdr:spPr>
        <a:xfrm>
          <a:off x="21863429" y="2470204"/>
          <a:ext cx="2331720" cy="978408"/>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effectLst/>
            </a:rPr>
            <a:t>AVG</a:t>
          </a:r>
          <a:r>
            <a:rPr lang="en-US" sz="1500" baseline="0">
              <a:solidFill>
                <a:srgbClr val="123B4A"/>
              </a:solidFill>
              <a:effectLst/>
            </a:rPr>
            <a:t> Freight Cost Per Unit</a:t>
          </a:r>
          <a:endParaRPr lang="en-US" sz="1500">
            <a:solidFill>
              <a:srgbClr val="123B4A"/>
            </a:solidFill>
            <a:effectLst/>
          </a:endParaRPr>
        </a:p>
      </xdr:txBody>
    </xdr:sp>
    <xdr:clientData/>
  </xdr:twoCellAnchor>
  <xdr:oneCellAnchor>
    <xdr:from>
      <xdr:col>14</xdr:col>
      <xdr:colOff>507662</xdr:colOff>
      <xdr:row>16</xdr:row>
      <xdr:rowOff>88650</xdr:rowOff>
    </xdr:from>
    <xdr:ext cx="1440656" cy="416719"/>
    <xdr:sp macro="" textlink="'PIVOT TABLES'!C12">
      <xdr:nvSpPr>
        <xdr:cNvPr id="21" name="TextBox 20">
          <a:extLst>
            <a:ext uri="{FF2B5EF4-FFF2-40B4-BE49-F238E27FC236}">
              <a16:creationId xmlns:a16="http://schemas.microsoft.com/office/drawing/2014/main" id="{3204FD0D-E66A-4C56-A767-6AFC0B53D44C}"/>
            </a:ext>
          </a:extLst>
        </xdr:cNvPr>
        <xdr:cNvSpPr txBox="1"/>
      </xdr:nvSpPr>
      <xdr:spPr>
        <a:xfrm>
          <a:off x="9072113" y="3007861"/>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FBD7E3E-DD89-43CD-BF4A-16A62B5C5DA3}" type="TxLink">
            <a:rPr lang="en-US" sz="1600" b="0" i="0" u="none" strike="noStrike">
              <a:solidFill>
                <a:srgbClr val="000000"/>
              </a:solidFill>
              <a:latin typeface="Aptos Narrow"/>
            </a:rPr>
            <a:t>$109.44</a:t>
          </a:fld>
          <a:endParaRPr lang="en-US" sz="1600"/>
        </a:p>
      </xdr:txBody>
    </xdr:sp>
    <xdr:clientData/>
  </xdr:oneCellAnchor>
  <xdr:oneCellAnchor>
    <xdr:from>
      <xdr:col>19</xdr:col>
      <xdr:colOff>157863</xdr:colOff>
      <xdr:row>16</xdr:row>
      <xdr:rowOff>88650</xdr:rowOff>
    </xdr:from>
    <xdr:ext cx="1440656" cy="416719"/>
    <xdr:sp macro="" textlink="'PIVOT TABLES'!D12">
      <xdr:nvSpPr>
        <xdr:cNvPr id="22" name="TextBox 21">
          <a:extLst>
            <a:ext uri="{FF2B5EF4-FFF2-40B4-BE49-F238E27FC236}">
              <a16:creationId xmlns:a16="http://schemas.microsoft.com/office/drawing/2014/main" id="{E5D1A192-EE3D-4A10-A04A-239DC098F0E9}"/>
            </a:ext>
          </a:extLst>
        </xdr:cNvPr>
        <xdr:cNvSpPr txBox="1"/>
      </xdr:nvSpPr>
      <xdr:spPr>
        <a:xfrm>
          <a:off x="11781046" y="3007861"/>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D3D1A99-25AC-467A-BCEE-5618B5860B87}" type="TxLink">
            <a:rPr lang="en-US" sz="1600" b="0" i="0" u="none" strike="noStrike">
              <a:solidFill>
                <a:srgbClr val="000000"/>
              </a:solidFill>
              <a:latin typeface="Aptos Narrow"/>
            </a:rPr>
            <a:t>$86.99</a:t>
          </a:fld>
          <a:endParaRPr lang="en-US" sz="1600"/>
        </a:p>
      </xdr:txBody>
    </xdr:sp>
    <xdr:clientData/>
  </xdr:oneCellAnchor>
  <xdr:oneCellAnchor>
    <xdr:from>
      <xdr:col>23</xdr:col>
      <xdr:colOff>355827</xdr:colOff>
      <xdr:row>16</xdr:row>
      <xdr:rowOff>88650</xdr:rowOff>
    </xdr:from>
    <xdr:ext cx="1440656" cy="416719"/>
    <xdr:sp macro="" textlink="'PIVOT TABLES'!E12">
      <xdr:nvSpPr>
        <xdr:cNvPr id="23" name="TextBox 22">
          <a:extLst>
            <a:ext uri="{FF2B5EF4-FFF2-40B4-BE49-F238E27FC236}">
              <a16:creationId xmlns:a16="http://schemas.microsoft.com/office/drawing/2014/main" id="{A4BE6A6E-6850-47C9-B7FA-44A34E35545D}"/>
            </a:ext>
          </a:extLst>
        </xdr:cNvPr>
        <xdr:cNvSpPr txBox="1"/>
      </xdr:nvSpPr>
      <xdr:spPr>
        <a:xfrm>
          <a:off x="14425996" y="3007861"/>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B787FCA-82ED-47E1-A5E6-9A66C2734A71}" type="TxLink">
            <a:rPr lang="en-US" sz="1600" b="0" i="0" u="none" strike="noStrike">
              <a:solidFill>
                <a:srgbClr val="000000"/>
              </a:solidFill>
              <a:latin typeface="Aptos Narrow"/>
            </a:rPr>
            <a:t>22.45</a:t>
          </a:fld>
          <a:endParaRPr lang="en-US" sz="1600"/>
        </a:p>
      </xdr:txBody>
    </xdr:sp>
    <xdr:clientData/>
  </xdr:oneCellAnchor>
  <xdr:oneCellAnchor>
    <xdr:from>
      <xdr:col>27</xdr:col>
      <xdr:colOff>556229</xdr:colOff>
      <xdr:row>16</xdr:row>
      <xdr:rowOff>88650</xdr:rowOff>
    </xdr:from>
    <xdr:ext cx="1440656" cy="416719"/>
    <xdr:sp macro="" textlink="'PIVOT TABLES'!F12">
      <xdr:nvSpPr>
        <xdr:cNvPr id="24" name="TextBox 23">
          <a:extLst>
            <a:ext uri="{FF2B5EF4-FFF2-40B4-BE49-F238E27FC236}">
              <a16:creationId xmlns:a16="http://schemas.microsoft.com/office/drawing/2014/main" id="{488B5EE4-F3FD-42C0-A89A-320BD51F8B05}"/>
            </a:ext>
          </a:extLst>
        </xdr:cNvPr>
        <xdr:cNvSpPr txBox="1"/>
      </xdr:nvSpPr>
      <xdr:spPr>
        <a:xfrm>
          <a:off x="17073384" y="3007861"/>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7D6600B-AB42-41A2-ABB8-216138CAAEFE}" type="TxLink">
            <a:rPr lang="en-US" sz="1600" b="0" i="0" u="none" strike="noStrike">
              <a:solidFill>
                <a:srgbClr val="000000"/>
              </a:solidFill>
              <a:latin typeface="Aptos Narrow"/>
            </a:rPr>
            <a:t>$20.56</a:t>
          </a:fld>
          <a:endParaRPr lang="en-US" sz="1600"/>
        </a:p>
      </xdr:txBody>
    </xdr:sp>
    <xdr:clientData/>
  </xdr:oneCellAnchor>
  <xdr:oneCellAnchor>
    <xdr:from>
      <xdr:col>32</xdr:col>
      <xdr:colOff>141891</xdr:colOff>
      <xdr:row>16</xdr:row>
      <xdr:rowOff>88650</xdr:rowOff>
    </xdr:from>
    <xdr:ext cx="1440656" cy="416719"/>
    <xdr:sp macro="" textlink="'PIVOT TABLES'!G12">
      <xdr:nvSpPr>
        <xdr:cNvPr id="25" name="TextBox 24">
          <a:extLst>
            <a:ext uri="{FF2B5EF4-FFF2-40B4-BE49-F238E27FC236}">
              <a16:creationId xmlns:a16="http://schemas.microsoft.com/office/drawing/2014/main" id="{25AAAB2F-D619-42AC-AEAC-F4C383D2D281}"/>
            </a:ext>
          </a:extLst>
        </xdr:cNvPr>
        <xdr:cNvSpPr txBox="1"/>
      </xdr:nvSpPr>
      <xdr:spPr>
        <a:xfrm>
          <a:off x="19717778" y="3007861"/>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82C8F6D1-477D-4A30-AC38-87ABF3F51658}" type="TxLink">
            <a:rPr lang="en-US" sz="1600" b="0" i="0" u="none" strike="noStrike">
              <a:solidFill>
                <a:srgbClr val="000000"/>
              </a:solidFill>
              <a:latin typeface="Aptos Narrow"/>
            </a:rPr>
            <a:t>$18.58</a:t>
          </a:fld>
          <a:endParaRPr lang="en-US" sz="1600"/>
        </a:p>
      </xdr:txBody>
    </xdr:sp>
    <xdr:clientData/>
  </xdr:oneCellAnchor>
  <xdr:oneCellAnchor>
    <xdr:from>
      <xdr:col>36</xdr:col>
      <xdr:colOff>295702</xdr:colOff>
      <xdr:row>16</xdr:row>
      <xdr:rowOff>88650</xdr:rowOff>
    </xdr:from>
    <xdr:ext cx="1440656" cy="416719"/>
    <xdr:sp macro="" textlink="'PIVOT TABLES'!H12">
      <xdr:nvSpPr>
        <xdr:cNvPr id="26" name="TextBox 25">
          <a:extLst>
            <a:ext uri="{FF2B5EF4-FFF2-40B4-BE49-F238E27FC236}">
              <a16:creationId xmlns:a16="http://schemas.microsoft.com/office/drawing/2014/main" id="{39B8097D-F85D-4995-B01F-6A81CA8D3BDE}"/>
            </a:ext>
          </a:extLst>
        </xdr:cNvPr>
        <xdr:cNvSpPr txBox="1"/>
      </xdr:nvSpPr>
      <xdr:spPr>
        <a:xfrm>
          <a:off x="22318575" y="3007861"/>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6BB03B1-52A6-4FB7-8287-FA70A496BE51}" type="TxLink">
            <a:rPr lang="en-US" sz="1600" b="0" i="0" u="none" strike="noStrike">
              <a:solidFill>
                <a:srgbClr val="000000"/>
              </a:solidFill>
              <a:latin typeface="Aptos Narrow"/>
            </a:rPr>
            <a:t>$1.65</a:t>
          </a:fld>
          <a:endParaRPr lang="en-US" sz="1600"/>
        </a:p>
      </xdr:txBody>
    </xdr:sp>
    <xdr:clientData/>
  </xdr:oneCellAnchor>
  <xdr:twoCellAnchor>
    <xdr:from>
      <xdr:col>14</xdr:col>
      <xdr:colOff>126999</xdr:colOff>
      <xdr:row>20</xdr:row>
      <xdr:rowOff>157238</xdr:rowOff>
    </xdr:from>
    <xdr:to>
      <xdr:col>23</xdr:col>
      <xdr:colOff>544285</xdr:colOff>
      <xdr:row>32</xdr:row>
      <xdr:rowOff>16932</xdr:rowOff>
    </xdr:to>
    <xdr:graphicFrame macro="">
      <xdr:nvGraphicFramePr>
        <xdr:cNvPr id="2" name="Chart 1">
          <a:extLst>
            <a:ext uri="{FF2B5EF4-FFF2-40B4-BE49-F238E27FC236}">
              <a16:creationId xmlns:a16="http://schemas.microsoft.com/office/drawing/2014/main" id="{1ECB50E0-01E0-7A64-B6F0-B9D05ECD8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49967</xdr:colOff>
      <xdr:row>20</xdr:row>
      <xdr:rowOff>133682</xdr:rowOff>
    </xdr:from>
    <xdr:to>
      <xdr:col>34</xdr:col>
      <xdr:colOff>467894</xdr:colOff>
      <xdr:row>32</xdr:row>
      <xdr:rowOff>49966</xdr:rowOff>
    </xdr:to>
    <xdr:graphicFrame macro="">
      <xdr:nvGraphicFramePr>
        <xdr:cNvPr id="3" name="Chart 2">
          <a:extLst>
            <a:ext uri="{FF2B5EF4-FFF2-40B4-BE49-F238E27FC236}">
              <a16:creationId xmlns:a16="http://schemas.microsoft.com/office/drawing/2014/main" id="{9F98E48D-890A-E6ED-DB2A-ADB4C7A4F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138546</xdr:colOff>
      <xdr:row>33</xdr:row>
      <xdr:rowOff>115455</xdr:rowOff>
    </xdr:from>
    <xdr:to>
      <xdr:col>34</xdr:col>
      <xdr:colOff>461818</xdr:colOff>
      <xdr:row>44</xdr:row>
      <xdr:rowOff>150090</xdr:rowOff>
    </xdr:to>
    <xdr:graphicFrame macro="">
      <xdr:nvGraphicFramePr>
        <xdr:cNvPr id="33" name="Chart 32">
          <a:extLst>
            <a:ext uri="{FF2B5EF4-FFF2-40B4-BE49-F238E27FC236}">
              <a16:creationId xmlns:a16="http://schemas.microsoft.com/office/drawing/2014/main" id="{72BA52C3-1CA7-E875-07E5-57F991BD6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35</xdr:col>
      <xdr:colOff>520861</xdr:colOff>
      <xdr:row>20</xdr:row>
      <xdr:rowOff>159151</xdr:rowOff>
    </xdr:from>
    <xdr:to>
      <xdr:col>40</xdr:col>
      <xdr:colOff>114822</xdr:colOff>
      <xdr:row>24</xdr:row>
      <xdr:rowOff>57872</xdr:rowOff>
    </xdr:to>
    <mc:AlternateContent xmlns:mc="http://schemas.openxmlformats.org/markup-compatibility/2006">
      <mc:Choice xmlns:a14="http://schemas.microsoft.com/office/drawing/2010/main" Requires="a14">
        <xdr:graphicFrame macro="">
          <xdr:nvGraphicFramePr>
            <xdr:cNvPr id="18" name="Year 2">
              <a:extLst>
                <a:ext uri="{FF2B5EF4-FFF2-40B4-BE49-F238E27FC236}">
                  <a16:creationId xmlns:a16="http://schemas.microsoft.com/office/drawing/2014/main" id="{A6AAF618-E6ED-8AD4-A373-A478225D21E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1922713" y="3733966"/>
              <a:ext cx="2651368" cy="613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472333</xdr:colOff>
      <xdr:row>24</xdr:row>
      <xdr:rowOff>21167</xdr:rowOff>
    </xdr:from>
    <xdr:to>
      <xdr:col>40</xdr:col>
      <xdr:colOff>146137</xdr:colOff>
      <xdr:row>30</xdr:row>
      <xdr:rowOff>31750</xdr:rowOff>
    </xdr:to>
    <mc:AlternateContent xmlns:mc="http://schemas.openxmlformats.org/markup-compatibility/2006">
      <mc:Choice xmlns:a14="http://schemas.microsoft.com/office/drawing/2010/main" Requires="a14">
        <xdr:graphicFrame macro="">
          <xdr:nvGraphicFramePr>
            <xdr:cNvPr id="19" name="Month 2">
              <a:extLst>
                <a:ext uri="{FF2B5EF4-FFF2-40B4-BE49-F238E27FC236}">
                  <a16:creationId xmlns:a16="http://schemas.microsoft.com/office/drawing/2014/main" id="{3AE0ED8E-48F0-4DEB-A318-4155C15C6C4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21874185" y="4310945"/>
              <a:ext cx="2731211" cy="1083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508000</xdr:colOff>
      <xdr:row>30</xdr:row>
      <xdr:rowOff>31750</xdr:rowOff>
    </xdr:from>
    <xdr:to>
      <xdr:col>40</xdr:col>
      <xdr:colOff>114822</xdr:colOff>
      <xdr:row>39</xdr:row>
      <xdr:rowOff>20875</xdr:rowOff>
    </xdr:to>
    <mc:AlternateContent xmlns:mc="http://schemas.openxmlformats.org/markup-compatibility/2006">
      <mc:Choice xmlns:a14="http://schemas.microsoft.com/office/drawing/2010/main" Requires="a14">
        <xdr:graphicFrame macro="">
          <xdr:nvGraphicFramePr>
            <xdr:cNvPr id="27" name="product_category_name 2">
              <a:extLst>
                <a:ext uri="{FF2B5EF4-FFF2-40B4-BE49-F238E27FC236}">
                  <a16:creationId xmlns:a16="http://schemas.microsoft.com/office/drawing/2014/main" id="{FEBC4C60-1821-70F3-F0A8-540D117E0A1C}"/>
                </a:ext>
              </a:extLst>
            </xdr:cNvPr>
            <xdr:cNvGraphicFramePr/>
          </xdr:nvGraphicFramePr>
          <xdr:xfrm>
            <a:off x="0" y="0"/>
            <a:ext cx="0" cy="0"/>
          </xdr:xfrm>
          <a:graphic>
            <a:graphicData uri="http://schemas.microsoft.com/office/drawing/2010/slicer">
              <sle:slicer xmlns:sle="http://schemas.microsoft.com/office/drawing/2010/slicer" name="product_category_name 2"/>
            </a:graphicData>
          </a:graphic>
        </xdr:graphicFrame>
      </mc:Choice>
      <mc:Fallback>
        <xdr:sp macro="" textlink="">
          <xdr:nvSpPr>
            <xdr:cNvPr id="0" name=""/>
            <xdr:cNvSpPr>
              <a:spLocks noTextEdit="1"/>
            </xdr:cNvSpPr>
          </xdr:nvSpPr>
          <xdr:spPr>
            <a:xfrm>
              <a:off x="21909852" y="5393972"/>
              <a:ext cx="2664229" cy="1597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466280</xdr:colOff>
      <xdr:row>39</xdr:row>
      <xdr:rowOff>73069</xdr:rowOff>
    </xdr:from>
    <xdr:to>
      <xdr:col>40</xdr:col>
      <xdr:colOff>146136</xdr:colOff>
      <xdr:row>44</xdr:row>
      <xdr:rowOff>102583</xdr:rowOff>
    </xdr:to>
    <mc:AlternateContent xmlns:mc="http://schemas.openxmlformats.org/markup-compatibility/2006">
      <mc:Choice xmlns:a14="http://schemas.microsoft.com/office/drawing/2010/main" Requires="a14">
        <xdr:graphicFrame macro="">
          <xdr:nvGraphicFramePr>
            <xdr:cNvPr id="28" name="product_id 1">
              <a:extLst>
                <a:ext uri="{FF2B5EF4-FFF2-40B4-BE49-F238E27FC236}">
                  <a16:creationId xmlns:a16="http://schemas.microsoft.com/office/drawing/2014/main" id="{772CE39C-62C7-EA01-45B0-374208057ADB}"/>
                </a:ext>
              </a:extLst>
            </xdr:cNvPr>
            <xdr:cNvGraphicFramePr/>
          </xdr:nvGraphicFramePr>
          <xdr:xfrm>
            <a:off x="0" y="0"/>
            <a:ext cx="0" cy="0"/>
          </xdr:xfrm>
          <a:graphic>
            <a:graphicData uri="http://schemas.microsoft.com/office/drawing/2010/slicer">
              <sle:slicer xmlns:sle="http://schemas.microsoft.com/office/drawing/2010/slicer" name="product_id 1"/>
            </a:graphicData>
          </a:graphic>
        </xdr:graphicFrame>
      </mc:Choice>
      <mc:Fallback>
        <xdr:sp macro="" textlink="">
          <xdr:nvSpPr>
            <xdr:cNvPr id="0" name=""/>
            <xdr:cNvSpPr>
              <a:spLocks noTextEdit="1"/>
            </xdr:cNvSpPr>
          </xdr:nvSpPr>
          <xdr:spPr>
            <a:xfrm>
              <a:off x="21868132" y="7043958"/>
              <a:ext cx="2737263" cy="923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222249</xdr:colOff>
      <xdr:row>15</xdr:row>
      <xdr:rowOff>127001</xdr:rowOff>
    </xdr:from>
    <xdr:to>
      <xdr:col>15</xdr:col>
      <xdr:colOff>93048</xdr:colOff>
      <xdr:row>18</xdr:row>
      <xdr:rowOff>71883</xdr:rowOff>
    </xdr:to>
    <xdr:pic>
      <xdr:nvPicPr>
        <xdr:cNvPr id="30" name="Picture 29">
          <a:extLst>
            <a:ext uri="{FF2B5EF4-FFF2-40B4-BE49-F238E27FC236}">
              <a16:creationId xmlns:a16="http://schemas.microsoft.com/office/drawing/2014/main" id="{A8847345-EA25-5AA9-E5ED-1FC0FA67B16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15916" y="2825751"/>
          <a:ext cx="484632" cy="484632"/>
        </a:xfrm>
        <a:prstGeom prst="rect">
          <a:avLst/>
        </a:prstGeom>
      </xdr:spPr>
    </xdr:pic>
    <xdr:clientData/>
  </xdr:twoCellAnchor>
  <xdr:twoCellAnchor editAs="oneCell">
    <xdr:from>
      <xdr:col>18</xdr:col>
      <xdr:colOff>412750</xdr:colOff>
      <xdr:row>15</xdr:row>
      <xdr:rowOff>169334</xdr:rowOff>
    </xdr:from>
    <xdr:to>
      <xdr:col>19</xdr:col>
      <xdr:colOff>283549</xdr:colOff>
      <xdr:row>18</xdr:row>
      <xdr:rowOff>114216</xdr:rowOff>
    </xdr:to>
    <xdr:pic>
      <xdr:nvPicPr>
        <xdr:cNvPr id="32" name="Picture 31">
          <a:extLst>
            <a:ext uri="{FF2B5EF4-FFF2-40B4-BE49-F238E27FC236}">
              <a16:creationId xmlns:a16="http://schemas.microsoft.com/office/drawing/2014/main" id="{AB2B4C51-6949-E3C2-B304-3827C0D509F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61750" y="2868084"/>
          <a:ext cx="484632" cy="484632"/>
        </a:xfrm>
        <a:prstGeom prst="rect">
          <a:avLst/>
        </a:prstGeom>
      </xdr:spPr>
    </xdr:pic>
    <xdr:clientData/>
  </xdr:twoCellAnchor>
  <xdr:twoCellAnchor editAs="oneCell">
    <xdr:from>
      <xdr:col>23</xdr:col>
      <xdr:colOff>21166</xdr:colOff>
      <xdr:row>16</xdr:row>
      <xdr:rowOff>42334</xdr:rowOff>
    </xdr:from>
    <xdr:to>
      <xdr:col>23</xdr:col>
      <xdr:colOff>505798</xdr:colOff>
      <xdr:row>18</xdr:row>
      <xdr:rowOff>167133</xdr:rowOff>
    </xdr:to>
    <xdr:pic>
      <xdr:nvPicPr>
        <xdr:cNvPr id="35" name="Picture 34">
          <a:extLst>
            <a:ext uri="{FF2B5EF4-FFF2-40B4-BE49-F238E27FC236}">
              <a16:creationId xmlns:a16="http://schemas.microsoft.com/office/drawing/2014/main" id="{93CA49EF-1990-21AA-6561-56B8A93198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139333" y="2921001"/>
          <a:ext cx="484632" cy="484632"/>
        </a:xfrm>
        <a:prstGeom prst="rect">
          <a:avLst/>
        </a:prstGeom>
      </xdr:spPr>
    </xdr:pic>
    <xdr:clientData/>
  </xdr:twoCellAnchor>
  <xdr:twoCellAnchor editAs="oneCell">
    <xdr:from>
      <xdr:col>27</xdr:col>
      <xdr:colOff>338666</xdr:colOff>
      <xdr:row>15</xdr:row>
      <xdr:rowOff>148167</xdr:rowOff>
    </xdr:from>
    <xdr:to>
      <xdr:col>28</xdr:col>
      <xdr:colOff>209465</xdr:colOff>
      <xdr:row>18</xdr:row>
      <xdr:rowOff>93049</xdr:rowOff>
    </xdr:to>
    <xdr:pic>
      <xdr:nvPicPr>
        <xdr:cNvPr id="37" name="Picture 36">
          <a:extLst>
            <a:ext uri="{FF2B5EF4-FFF2-40B4-BE49-F238E27FC236}">
              <a16:creationId xmlns:a16="http://schemas.microsoft.com/office/drawing/2014/main" id="{EC96AC56-5BDA-4366-1B81-81C91C2737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912166" y="2846917"/>
          <a:ext cx="484632" cy="484632"/>
        </a:xfrm>
        <a:prstGeom prst="rect">
          <a:avLst/>
        </a:prstGeom>
      </xdr:spPr>
    </xdr:pic>
    <xdr:clientData/>
  </xdr:twoCellAnchor>
  <xdr:twoCellAnchor editAs="oneCell">
    <xdr:from>
      <xdr:col>31</xdr:col>
      <xdr:colOff>518583</xdr:colOff>
      <xdr:row>16</xdr:row>
      <xdr:rowOff>31750</xdr:rowOff>
    </xdr:from>
    <xdr:to>
      <xdr:col>32</xdr:col>
      <xdr:colOff>389381</xdr:colOff>
      <xdr:row>18</xdr:row>
      <xdr:rowOff>156549</xdr:rowOff>
    </xdr:to>
    <xdr:pic>
      <xdr:nvPicPr>
        <xdr:cNvPr id="39" name="Picture 38">
          <a:extLst>
            <a:ext uri="{FF2B5EF4-FFF2-40B4-BE49-F238E27FC236}">
              <a16:creationId xmlns:a16="http://schemas.microsoft.com/office/drawing/2014/main" id="{513FF192-6343-6AA9-2C6E-42E97E16381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9547416" y="2910417"/>
          <a:ext cx="484632" cy="484632"/>
        </a:xfrm>
        <a:prstGeom prst="rect">
          <a:avLst/>
        </a:prstGeom>
      </xdr:spPr>
    </xdr:pic>
    <xdr:clientData/>
  </xdr:twoCellAnchor>
  <xdr:twoCellAnchor editAs="oneCell">
    <xdr:from>
      <xdr:col>35</xdr:col>
      <xdr:colOff>582082</xdr:colOff>
      <xdr:row>15</xdr:row>
      <xdr:rowOff>158750</xdr:rowOff>
    </xdr:from>
    <xdr:to>
      <xdr:col>36</xdr:col>
      <xdr:colOff>452881</xdr:colOff>
      <xdr:row>18</xdr:row>
      <xdr:rowOff>103632</xdr:rowOff>
    </xdr:to>
    <xdr:pic>
      <xdr:nvPicPr>
        <xdr:cNvPr id="41" name="Picture 40">
          <a:extLst>
            <a:ext uri="{FF2B5EF4-FFF2-40B4-BE49-F238E27FC236}">
              <a16:creationId xmlns:a16="http://schemas.microsoft.com/office/drawing/2014/main" id="{78AF72C5-5363-AC53-3623-7CD82ABC8E6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066249" y="2857500"/>
          <a:ext cx="484632" cy="484632"/>
        </a:xfrm>
        <a:prstGeom prst="rect">
          <a:avLst/>
        </a:prstGeom>
      </xdr:spPr>
    </xdr:pic>
    <xdr:clientData/>
  </xdr:twoCellAnchor>
  <xdr:twoCellAnchor editAs="oneCell">
    <xdr:from>
      <xdr:col>36</xdr:col>
      <xdr:colOff>250371</xdr:colOff>
      <xdr:row>8</xdr:row>
      <xdr:rowOff>87085</xdr:rowOff>
    </xdr:from>
    <xdr:to>
      <xdr:col>37</xdr:col>
      <xdr:colOff>555171</xdr:colOff>
      <xdr:row>12</xdr:row>
      <xdr:rowOff>97971</xdr:rowOff>
    </xdr:to>
    <xdr:pic>
      <xdr:nvPicPr>
        <xdr:cNvPr id="52" name="Graphic 51" descr="Caret Right with solid fill">
          <a:hlinkClick xmlns:r="http://schemas.openxmlformats.org/officeDocument/2006/relationships" r:id="rId12"/>
          <a:extLst>
            <a:ext uri="{FF2B5EF4-FFF2-40B4-BE49-F238E27FC236}">
              <a16:creationId xmlns:a16="http://schemas.microsoft.com/office/drawing/2014/main" id="{66B40710-FD59-4D4A-98EE-DB279C694FF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195971" y="1567542"/>
          <a:ext cx="914400" cy="7511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23263</xdr:colOff>
      <xdr:row>29</xdr:row>
      <xdr:rowOff>98463</xdr:rowOff>
    </xdr:from>
    <xdr:to>
      <xdr:col>28</xdr:col>
      <xdr:colOff>311727</xdr:colOff>
      <xdr:row>41</xdr:row>
      <xdr:rowOff>159042</xdr:rowOff>
    </xdr:to>
    <xdr:sp macro="" textlink="">
      <xdr:nvSpPr>
        <xdr:cNvPr id="29" name="Rectangle: Rounded Corners 28">
          <a:extLst>
            <a:ext uri="{FF2B5EF4-FFF2-40B4-BE49-F238E27FC236}">
              <a16:creationId xmlns:a16="http://schemas.microsoft.com/office/drawing/2014/main" id="{2179F4B3-1FC9-4AA5-B05F-11999DCBA20E}"/>
            </a:ext>
          </a:extLst>
        </xdr:cNvPr>
        <xdr:cNvSpPr/>
      </xdr:nvSpPr>
      <xdr:spPr>
        <a:xfrm>
          <a:off x="4918536" y="5455554"/>
          <a:ext cx="12526646" cy="2277306"/>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8</xdr:col>
      <xdr:colOff>93194</xdr:colOff>
      <xdr:row>4</xdr:row>
      <xdr:rowOff>0</xdr:rowOff>
    </xdr:from>
    <xdr:to>
      <xdr:col>34</xdr:col>
      <xdr:colOff>56029</xdr:colOff>
      <xdr:row>9</xdr:row>
      <xdr:rowOff>9955</xdr:rowOff>
    </xdr:to>
    <xdr:grpSp>
      <xdr:nvGrpSpPr>
        <xdr:cNvPr id="17" name="Group 16">
          <a:extLst>
            <a:ext uri="{FF2B5EF4-FFF2-40B4-BE49-F238E27FC236}">
              <a16:creationId xmlns:a16="http://schemas.microsoft.com/office/drawing/2014/main" id="{A0296C48-3FD7-42A2-8A84-024174C93A0F}"/>
            </a:ext>
          </a:extLst>
        </xdr:cNvPr>
        <xdr:cNvGrpSpPr/>
      </xdr:nvGrpSpPr>
      <xdr:grpSpPr>
        <a:xfrm>
          <a:off x="4985046" y="714963"/>
          <a:ext cx="15861353" cy="903659"/>
          <a:chOff x="2196326" y="373446"/>
          <a:chExt cx="23860445" cy="1474651"/>
        </a:xfrm>
      </xdr:grpSpPr>
      <xdr:sp macro="" textlink="">
        <xdr:nvSpPr>
          <xdr:cNvPr id="18" name="Rectangle: Rounded Corners 17">
            <a:extLst>
              <a:ext uri="{FF2B5EF4-FFF2-40B4-BE49-F238E27FC236}">
                <a16:creationId xmlns:a16="http://schemas.microsoft.com/office/drawing/2014/main" id="{15860631-8766-2F58-5FD1-B120B0DD8054}"/>
              </a:ext>
            </a:extLst>
          </xdr:cNvPr>
          <xdr:cNvSpPr/>
        </xdr:nvSpPr>
        <xdr:spPr>
          <a:xfrm>
            <a:off x="2196326" y="373446"/>
            <a:ext cx="23860445" cy="1474651"/>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123B4A"/>
                </a:solidFill>
                <a:latin typeface="+mj-lt"/>
              </a:rPr>
              <a:t>Product</a:t>
            </a:r>
            <a:r>
              <a:rPr lang="en-US" sz="2800" b="1" baseline="0">
                <a:solidFill>
                  <a:srgbClr val="123B4A"/>
                </a:solidFill>
                <a:latin typeface="+mj-lt"/>
              </a:rPr>
              <a:t> Competitvness</a:t>
            </a:r>
            <a:endParaRPr lang="en-US" sz="2800" b="1">
              <a:solidFill>
                <a:srgbClr val="123B4A"/>
              </a:solidFill>
              <a:latin typeface="+mj-lt"/>
            </a:endParaRPr>
          </a:p>
        </xdr:txBody>
      </xdr:sp>
      <xdr:sp macro="" textlink="">
        <xdr:nvSpPr>
          <xdr:cNvPr id="19" name="TextBox 18">
            <a:extLst>
              <a:ext uri="{FF2B5EF4-FFF2-40B4-BE49-F238E27FC236}">
                <a16:creationId xmlns:a16="http://schemas.microsoft.com/office/drawing/2014/main" id="{26368134-248B-791E-C282-8EEB5D9D09B5}"/>
              </a:ext>
            </a:extLst>
          </xdr:cNvPr>
          <xdr:cNvSpPr txBox="1"/>
        </xdr:nvSpPr>
        <xdr:spPr>
          <a:xfrm>
            <a:off x="24209826" y="484714"/>
            <a:ext cx="1738085" cy="12137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1">
                <a:solidFill>
                  <a:srgbClr val="708090"/>
                </a:solidFill>
                <a:latin typeface="+mj-lt"/>
                <a:ea typeface="+mn-ea"/>
                <a:cs typeface="+mn-cs"/>
              </a:rPr>
              <a:t>Last Updated</a:t>
            </a:r>
          </a:p>
          <a:p>
            <a:pPr rtl="0"/>
            <a:r>
              <a:rPr lang="en-US" sz="1400" b="1">
                <a:solidFill>
                  <a:srgbClr val="708090"/>
                </a:solidFill>
                <a:latin typeface="+mj-lt"/>
                <a:ea typeface="+mn-ea"/>
                <a:cs typeface="+mn-cs"/>
              </a:rPr>
              <a:t>Aug 2018</a:t>
            </a:r>
          </a:p>
        </xdr:txBody>
      </xdr:sp>
      <xdr:pic>
        <xdr:nvPicPr>
          <xdr:cNvPr id="20" name="Graphic 19" descr="Flip calendar with solid fill">
            <a:extLst>
              <a:ext uri="{FF2B5EF4-FFF2-40B4-BE49-F238E27FC236}">
                <a16:creationId xmlns:a16="http://schemas.microsoft.com/office/drawing/2014/main" id="{22A4C357-124A-B229-44AF-0F0C11BF30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51605" y="484714"/>
            <a:ext cx="769000" cy="1021435"/>
          </a:xfrm>
          <a:prstGeom prst="rect">
            <a:avLst/>
          </a:prstGeom>
        </xdr:spPr>
      </xdr:pic>
    </xdr:grpSp>
    <xdr:clientData/>
  </xdr:twoCellAnchor>
  <xdr:twoCellAnchor>
    <xdr:from>
      <xdr:col>12</xdr:col>
      <xdr:colOff>231116</xdr:colOff>
      <xdr:row>9</xdr:row>
      <xdr:rowOff>158782</xdr:rowOff>
    </xdr:from>
    <xdr:to>
      <xdr:col>16</xdr:col>
      <xdr:colOff>137519</xdr:colOff>
      <xdr:row>15</xdr:row>
      <xdr:rowOff>50651</xdr:rowOff>
    </xdr:to>
    <xdr:sp macro="" textlink="">
      <xdr:nvSpPr>
        <xdr:cNvPr id="21" name="Rectangle: Rounded Corners 20">
          <a:extLst>
            <a:ext uri="{FF2B5EF4-FFF2-40B4-BE49-F238E27FC236}">
              <a16:creationId xmlns:a16="http://schemas.microsoft.com/office/drawing/2014/main" id="{1A697C0E-F0F6-485E-88F7-A6D2462A8883}"/>
            </a:ext>
          </a:extLst>
        </xdr:cNvPr>
        <xdr:cNvSpPr/>
      </xdr:nvSpPr>
      <xdr:spPr>
        <a:xfrm>
          <a:off x="7546316" y="1779764"/>
          <a:ext cx="2344803" cy="972523"/>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solidFill>
                <a:srgbClr val="123B4A"/>
              </a:solidFill>
              <a:latin typeface="+mj-lt"/>
            </a:rPr>
            <a:t>AVG Market Product Score</a:t>
          </a:r>
        </a:p>
      </xdr:txBody>
    </xdr:sp>
    <xdr:clientData/>
  </xdr:twoCellAnchor>
  <xdr:twoCellAnchor>
    <xdr:from>
      <xdr:col>8</xdr:col>
      <xdr:colOff>129843</xdr:colOff>
      <xdr:row>9</xdr:row>
      <xdr:rowOff>156909</xdr:rowOff>
    </xdr:from>
    <xdr:to>
      <xdr:col>12</xdr:col>
      <xdr:colOff>31357</xdr:colOff>
      <xdr:row>15</xdr:row>
      <xdr:rowOff>52524</xdr:rowOff>
    </xdr:to>
    <xdr:sp macro="" textlink="">
      <xdr:nvSpPr>
        <xdr:cNvPr id="22" name="Rectangle: Rounded Corners 21">
          <a:extLst>
            <a:ext uri="{FF2B5EF4-FFF2-40B4-BE49-F238E27FC236}">
              <a16:creationId xmlns:a16="http://schemas.microsoft.com/office/drawing/2014/main" id="{DB8A44F3-BBDF-4050-A2D1-C6106AADC472}"/>
            </a:ext>
          </a:extLst>
        </xdr:cNvPr>
        <xdr:cNvSpPr/>
      </xdr:nvSpPr>
      <xdr:spPr>
        <a:xfrm>
          <a:off x="5038311" y="1760078"/>
          <a:ext cx="2355747" cy="964394"/>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rgbClr val="123B4A"/>
              </a:solidFill>
              <a:latin typeface="+mj-lt"/>
              <a:ea typeface="+mn-ea"/>
              <a:cs typeface="+mn-cs"/>
            </a:rPr>
            <a:t>Avg Product Score</a:t>
          </a:r>
        </a:p>
        <a:p>
          <a:pPr marL="0" indent="0" algn="ctr"/>
          <a:endParaRPr lang="en-US" sz="1800">
            <a:solidFill>
              <a:srgbClr val="123B4A"/>
            </a:solidFill>
            <a:latin typeface="+mj-lt"/>
            <a:ea typeface="+mn-ea"/>
            <a:cs typeface="+mn-cs"/>
          </a:endParaRPr>
        </a:p>
      </xdr:txBody>
    </xdr:sp>
    <xdr:clientData/>
  </xdr:twoCellAnchor>
  <xdr:twoCellAnchor>
    <xdr:from>
      <xdr:col>8</xdr:col>
      <xdr:colOff>0</xdr:colOff>
      <xdr:row>16</xdr:row>
      <xdr:rowOff>93932</xdr:rowOff>
    </xdr:from>
    <xdr:to>
      <xdr:col>18</xdr:col>
      <xdr:colOff>77995</xdr:colOff>
      <xdr:row>28</xdr:row>
      <xdr:rowOff>158130</xdr:rowOff>
    </xdr:to>
    <xdr:sp macro="" textlink="">
      <xdr:nvSpPr>
        <xdr:cNvPr id="26" name="Rectangle: Rounded Corners 25">
          <a:extLst>
            <a:ext uri="{FF2B5EF4-FFF2-40B4-BE49-F238E27FC236}">
              <a16:creationId xmlns:a16="http://schemas.microsoft.com/office/drawing/2014/main" id="{11A1E643-4F51-4003-9D33-A863511AB0C7}"/>
            </a:ext>
          </a:extLst>
        </xdr:cNvPr>
        <xdr:cNvSpPr/>
      </xdr:nvSpPr>
      <xdr:spPr>
        <a:xfrm>
          <a:off x="4857750" y="2951432"/>
          <a:ext cx="6150183" cy="2207323"/>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twoCellAnchor>
    <xdr:from>
      <xdr:col>28</xdr:col>
      <xdr:colOff>526780</xdr:colOff>
      <xdr:row>16</xdr:row>
      <xdr:rowOff>115458</xdr:rowOff>
    </xdr:from>
    <xdr:to>
      <xdr:col>34</xdr:col>
      <xdr:colOff>142194</xdr:colOff>
      <xdr:row>42</xdr:row>
      <xdr:rowOff>25811</xdr:rowOff>
    </xdr:to>
    <xdr:sp macro="" textlink="">
      <xdr:nvSpPr>
        <xdr:cNvPr id="27" name="Rectangle: Rounded Corners 26">
          <a:extLst>
            <a:ext uri="{FF2B5EF4-FFF2-40B4-BE49-F238E27FC236}">
              <a16:creationId xmlns:a16="http://schemas.microsoft.com/office/drawing/2014/main" id="{6739314A-887C-4286-A3D7-BCB32FAE48A2}"/>
            </a:ext>
          </a:extLst>
        </xdr:cNvPr>
        <xdr:cNvSpPr/>
      </xdr:nvSpPr>
      <xdr:spPr>
        <a:xfrm rot="5400000">
          <a:off x="16807134" y="3647104"/>
          <a:ext cx="4572000" cy="3246120"/>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374794</xdr:colOff>
      <xdr:row>16</xdr:row>
      <xdr:rowOff>88105</xdr:rowOff>
    </xdr:from>
    <xdr:to>
      <xdr:col>28</xdr:col>
      <xdr:colOff>456175</xdr:colOff>
      <xdr:row>28</xdr:row>
      <xdr:rowOff>158130</xdr:rowOff>
    </xdr:to>
    <xdr:sp macro="" textlink="">
      <xdr:nvSpPr>
        <xdr:cNvPr id="28" name="Rectangle: Rounded Corners 27">
          <a:extLst>
            <a:ext uri="{FF2B5EF4-FFF2-40B4-BE49-F238E27FC236}">
              <a16:creationId xmlns:a16="http://schemas.microsoft.com/office/drawing/2014/main" id="{6F8353F3-BFAB-4B3D-986C-BE1A3C10C696}"/>
            </a:ext>
          </a:extLst>
        </xdr:cNvPr>
        <xdr:cNvSpPr/>
      </xdr:nvSpPr>
      <xdr:spPr>
        <a:xfrm>
          <a:off x="11389158" y="3043741"/>
          <a:ext cx="6200472" cy="2286753"/>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clientData/>
  </xdr:twoCellAnchor>
  <xdr:oneCellAnchor>
    <xdr:from>
      <xdr:col>8</xdr:col>
      <xdr:colOff>525162</xdr:colOff>
      <xdr:row>12</xdr:row>
      <xdr:rowOff>92676</xdr:rowOff>
    </xdr:from>
    <xdr:ext cx="1440656" cy="416719"/>
    <xdr:sp macro="" textlink="'PIVOT TABLES'!K13">
      <xdr:nvSpPr>
        <xdr:cNvPr id="2" name="TextBox 1">
          <a:extLst>
            <a:ext uri="{FF2B5EF4-FFF2-40B4-BE49-F238E27FC236}">
              <a16:creationId xmlns:a16="http://schemas.microsoft.com/office/drawing/2014/main" id="{83E407BE-2CAF-4E09-B9AD-C3DDF4093BD5}"/>
            </a:ext>
          </a:extLst>
        </xdr:cNvPr>
        <xdr:cNvSpPr txBox="1"/>
      </xdr:nvSpPr>
      <xdr:spPr>
        <a:xfrm>
          <a:off x="5385486" y="2316892"/>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D2FA253-9B31-4F1E-8B27-8E267612E6CE}" type="TxLink">
            <a:rPr lang="en-US" sz="1600" b="0" i="0" u="none" strike="noStrike">
              <a:solidFill>
                <a:srgbClr val="000000"/>
              </a:solidFill>
              <a:latin typeface="Aptos Narrow"/>
            </a:rPr>
            <a:t>4.10</a:t>
          </a:fld>
          <a:endParaRPr lang="en-US" sz="1600"/>
        </a:p>
      </xdr:txBody>
    </xdr:sp>
    <xdr:clientData/>
  </xdr:oneCellAnchor>
  <xdr:oneCellAnchor>
    <xdr:from>
      <xdr:col>13</xdr:col>
      <xdr:colOff>72655</xdr:colOff>
      <xdr:row>12</xdr:row>
      <xdr:rowOff>114383</xdr:rowOff>
    </xdr:from>
    <xdr:ext cx="1440656" cy="416719"/>
    <xdr:sp macro="" textlink="'PIVOT TABLES'!L13">
      <xdr:nvSpPr>
        <xdr:cNvPr id="3" name="TextBox 2">
          <a:extLst>
            <a:ext uri="{FF2B5EF4-FFF2-40B4-BE49-F238E27FC236}">
              <a16:creationId xmlns:a16="http://schemas.microsoft.com/office/drawing/2014/main" id="{A9FFD461-2AD2-4F2B-93A8-432ECD762897}"/>
            </a:ext>
          </a:extLst>
        </xdr:cNvPr>
        <xdr:cNvSpPr txBox="1"/>
      </xdr:nvSpPr>
      <xdr:spPr>
        <a:xfrm>
          <a:off x="7970682" y="2338599"/>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F978984C-3B67-449B-B507-807156DA0B15}" type="TxLink">
            <a:rPr lang="en-US" sz="1600" b="0" i="0" u="none" strike="noStrike">
              <a:solidFill>
                <a:srgbClr val="000000"/>
              </a:solidFill>
              <a:latin typeface="Aptos Narrow"/>
            </a:rPr>
            <a:t>4.10</a:t>
          </a:fld>
          <a:endParaRPr lang="en-US" sz="1600"/>
        </a:p>
      </xdr:txBody>
    </xdr:sp>
    <xdr:clientData/>
  </xdr:oneCellAnchor>
  <xdr:twoCellAnchor>
    <xdr:from>
      <xdr:col>16</xdr:col>
      <xdr:colOff>337278</xdr:colOff>
      <xdr:row>9</xdr:row>
      <xdr:rowOff>149902</xdr:rowOff>
    </xdr:from>
    <xdr:to>
      <xdr:col>20</xdr:col>
      <xdr:colOff>243682</xdr:colOff>
      <xdr:row>15</xdr:row>
      <xdr:rowOff>41771</xdr:rowOff>
    </xdr:to>
    <xdr:sp macro="" textlink="">
      <xdr:nvSpPr>
        <xdr:cNvPr id="7" name="Rectangle: Rounded Corners 6">
          <a:extLst>
            <a:ext uri="{FF2B5EF4-FFF2-40B4-BE49-F238E27FC236}">
              <a16:creationId xmlns:a16="http://schemas.microsoft.com/office/drawing/2014/main" id="{32611278-B886-405C-90A2-A993656CC7F3}"/>
            </a:ext>
          </a:extLst>
        </xdr:cNvPr>
        <xdr:cNvSpPr/>
      </xdr:nvSpPr>
      <xdr:spPr>
        <a:xfrm>
          <a:off x="10127823" y="1812447"/>
          <a:ext cx="2354041" cy="1000233"/>
        </a:xfrm>
        <a:prstGeom prst="roundRect">
          <a:avLst/>
        </a:prstGeom>
        <a:solidFill>
          <a:srgbClr val="FFFFFF"/>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500">
              <a:solidFill>
                <a:srgbClr val="123B4A"/>
              </a:solidFill>
              <a:latin typeface="+mj-lt"/>
            </a:rPr>
            <a:t>Quality Variance</a:t>
          </a:r>
        </a:p>
      </xdr:txBody>
    </xdr:sp>
    <xdr:clientData/>
  </xdr:twoCellAnchor>
  <xdr:oneCellAnchor>
    <xdr:from>
      <xdr:col>17</xdr:col>
      <xdr:colOff>99934</xdr:colOff>
      <xdr:row>12</xdr:row>
      <xdr:rowOff>87442</xdr:rowOff>
    </xdr:from>
    <xdr:ext cx="1440656" cy="416719"/>
    <xdr:sp macro="" textlink="'PIVOT TABLES'!M13">
      <xdr:nvSpPr>
        <xdr:cNvPr id="8" name="TextBox 7">
          <a:extLst>
            <a:ext uri="{FF2B5EF4-FFF2-40B4-BE49-F238E27FC236}">
              <a16:creationId xmlns:a16="http://schemas.microsoft.com/office/drawing/2014/main" id="{643D99B0-534E-46B4-A4FC-F198940807A3}"/>
            </a:ext>
          </a:extLst>
        </xdr:cNvPr>
        <xdr:cNvSpPr txBox="1"/>
      </xdr:nvSpPr>
      <xdr:spPr>
        <a:xfrm>
          <a:off x="10505606" y="2335967"/>
          <a:ext cx="1440656" cy="416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625EFEE9-FFF5-4513-BCE3-B2F6679404D4}" type="TxLink">
            <a:rPr lang="en-US" sz="1600" b="0" i="0" u="none" strike="noStrike">
              <a:solidFill>
                <a:srgbClr val="000000"/>
              </a:solidFill>
              <a:latin typeface="Aptos Narrow"/>
            </a:rPr>
            <a:t>0.00</a:t>
          </a:fld>
          <a:endParaRPr lang="en-US" sz="1600"/>
        </a:p>
      </xdr:txBody>
    </xdr:sp>
    <xdr:clientData/>
  </xdr:oneCellAnchor>
  <xdr:twoCellAnchor>
    <xdr:from>
      <xdr:col>8</xdr:col>
      <xdr:colOff>69273</xdr:colOff>
      <xdr:row>17</xdr:row>
      <xdr:rowOff>1</xdr:rowOff>
    </xdr:from>
    <xdr:to>
      <xdr:col>17</xdr:col>
      <xdr:colOff>542637</xdr:colOff>
      <xdr:row>28</xdr:row>
      <xdr:rowOff>46181</xdr:rowOff>
    </xdr:to>
    <xdr:graphicFrame macro="">
      <xdr:nvGraphicFramePr>
        <xdr:cNvPr id="4" name="Chart 3">
          <a:extLst>
            <a:ext uri="{FF2B5EF4-FFF2-40B4-BE49-F238E27FC236}">
              <a16:creationId xmlns:a16="http://schemas.microsoft.com/office/drawing/2014/main" id="{3FF13C0F-5F47-0E62-C397-454430F56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450272</xdr:colOff>
      <xdr:row>16</xdr:row>
      <xdr:rowOff>161637</xdr:rowOff>
    </xdr:from>
    <xdr:to>
      <xdr:col>28</xdr:col>
      <xdr:colOff>357909</xdr:colOff>
      <xdr:row>28</xdr:row>
      <xdr:rowOff>103909</xdr:rowOff>
    </xdr:to>
    <xdr:graphicFrame macro="">
      <xdr:nvGraphicFramePr>
        <xdr:cNvPr id="5" name="Chart 4">
          <a:extLst>
            <a:ext uri="{FF2B5EF4-FFF2-40B4-BE49-F238E27FC236}">
              <a16:creationId xmlns:a16="http://schemas.microsoft.com/office/drawing/2014/main" id="{AB4315F4-4E02-159E-42B2-C0E64D84A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179294</xdr:colOff>
          <xdr:row>31</xdr:row>
          <xdr:rowOff>123264</xdr:rowOff>
        </xdr:from>
        <xdr:to>
          <xdr:col>28</xdr:col>
          <xdr:colOff>93946</xdr:colOff>
          <xdr:row>41</xdr:row>
          <xdr:rowOff>55752</xdr:rowOff>
        </xdr:to>
        <xdr:pic>
          <xdr:nvPicPr>
            <xdr:cNvPr id="15" name="Picture 14">
              <a:extLst>
                <a:ext uri="{FF2B5EF4-FFF2-40B4-BE49-F238E27FC236}">
                  <a16:creationId xmlns:a16="http://schemas.microsoft.com/office/drawing/2014/main" id="{2EE06DC0-E7F0-8E17-91CC-545E612159CC}"/>
                </a:ext>
              </a:extLst>
            </xdr:cNvPr>
            <xdr:cNvPicPr>
              <a:picLocks noChangeAspect="1" noChangeArrowheads="1"/>
              <a:extLst>
                <a:ext uri="{84589F7E-364E-4C9E-8A38-B11213B215E9}">
                  <a14:cameraTool cellRange="'PIVOT TABLES'!$AD$16:$AG$26" spid="_x0000_s5191"/>
                </a:ext>
              </a:extLst>
            </xdr:cNvPicPr>
          </xdr:nvPicPr>
          <xdr:blipFill>
            <a:blip xmlns:r="http://schemas.openxmlformats.org/officeDocument/2006/relationships" r:embed="rId5"/>
            <a:srcRect/>
            <a:stretch>
              <a:fillRect/>
            </a:stretch>
          </xdr:blipFill>
          <xdr:spPr bwMode="auto">
            <a:xfrm>
              <a:off x="5020235" y="5681382"/>
              <a:ext cx="12017005" cy="172542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29</xdr:col>
      <xdr:colOff>141513</xdr:colOff>
      <xdr:row>21</xdr:row>
      <xdr:rowOff>108857</xdr:rowOff>
    </xdr:from>
    <xdr:to>
      <xdr:col>33</xdr:col>
      <xdr:colOff>313765</xdr:colOff>
      <xdr:row>31</xdr:row>
      <xdr:rowOff>43543</xdr:rowOff>
    </xdr:to>
    <mc:AlternateContent xmlns:mc="http://schemas.openxmlformats.org/markup-compatibility/2006">
      <mc:Choice xmlns:a14="http://schemas.microsoft.com/office/drawing/2010/main" Requires="a14">
        <xdr:graphicFrame macro="">
          <xdr:nvGraphicFramePr>
            <xdr:cNvPr id="6" name="Month 3">
              <a:extLst>
                <a:ext uri="{FF2B5EF4-FFF2-40B4-BE49-F238E27FC236}">
                  <a16:creationId xmlns:a16="http://schemas.microsoft.com/office/drawing/2014/main" id="{AFE1DB3A-4E69-EDD0-DE5C-C35E8A80591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17874476" y="3862413"/>
              <a:ext cx="2618178" cy="1722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141511</xdr:colOff>
      <xdr:row>17</xdr:row>
      <xdr:rowOff>94706</xdr:rowOff>
    </xdr:from>
    <xdr:to>
      <xdr:col>33</xdr:col>
      <xdr:colOff>313764</xdr:colOff>
      <xdr:row>21</xdr:row>
      <xdr:rowOff>27213</xdr:rowOff>
    </xdr:to>
    <mc:AlternateContent xmlns:mc="http://schemas.openxmlformats.org/markup-compatibility/2006">
      <mc:Choice xmlns:a14="http://schemas.microsoft.com/office/drawing/2010/main" Requires="a14">
        <xdr:graphicFrame macro="">
          <xdr:nvGraphicFramePr>
            <xdr:cNvPr id="9" name="Year 3">
              <a:extLst>
                <a:ext uri="{FF2B5EF4-FFF2-40B4-BE49-F238E27FC236}">
                  <a16:creationId xmlns:a16="http://schemas.microsoft.com/office/drawing/2014/main" id="{CE8E45F3-28AE-5946-A32B-A5A63B4C237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7874474" y="3133299"/>
              <a:ext cx="2618179" cy="64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141513</xdr:colOff>
      <xdr:row>31</xdr:row>
      <xdr:rowOff>21772</xdr:rowOff>
    </xdr:from>
    <xdr:to>
      <xdr:col>33</xdr:col>
      <xdr:colOff>369794</xdr:colOff>
      <xdr:row>41</xdr:row>
      <xdr:rowOff>21771</xdr:rowOff>
    </xdr:to>
    <mc:AlternateContent xmlns:mc="http://schemas.openxmlformats.org/markup-compatibility/2006">
      <mc:Choice xmlns:a14="http://schemas.microsoft.com/office/drawing/2010/main" Requires="a14">
        <xdr:graphicFrame macro="">
          <xdr:nvGraphicFramePr>
            <xdr:cNvPr id="10" name="product_category_name 3">
              <a:extLst>
                <a:ext uri="{FF2B5EF4-FFF2-40B4-BE49-F238E27FC236}">
                  <a16:creationId xmlns:a16="http://schemas.microsoft.com/office/drawing/2014/main" id="{6B10E04A-4373-ECDF-AE05-8E000C5FA5B1}"/>
                </a:ext>
              </a:extLst>
            </xdr:cNvPr>
            <xdr:cNvGraphicFramePr/>
          </xdr:nvGraphicFramePr>
          <xdr:xfrm>
            <a:off x="0" y="0"/>
            <a:ext cx="0" cy="0"/>
          </xdr:xfrm>
          <a:graphic>
            <a:graphicData uri="http://schemas.microsoft.com/office/drawing/2010/slicer">
              <sle:slicer xmlns:sle="http://schemas.microsoft.com/office/drawing/2010/slicer" name="product_category_name 3"/>
            </a:graphicData>
          </a:graphic>
        </xdr:graphicFrame>
      </mc:Choice>
      <mc:Fallback>
        <xdr:sp macro="" textlink="">
          <xdr:nvSpPr>
            <xdr:cNvPr id="0" name=""/>
            <xdr:cNvSpPr>
              <a:spLocks noTextEdit="1"/>
            </xdr:cNvSpPr>
          </xdr:nvSpPr>
          <xdr:spPr>
            <a:xfrm>
              <a:off x="17874476" y="5562735"/>
              <a:ext cx="2674207" cy="1787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257735</xdr:colOff>
      <xdr:row>29</xdr:row>
      <xdr:rowOff>100853</xdr:rowOff>
    </xdr:from>
    <xdr:to>
      <xdr:col>19</xdr:col>
      <xdr:colOff>11206</xdr:colOff>
      <xdr:row>31</xdr:row>
      <xdr:rowOff>33617</xdr:rowOff>
    </xdr:to>
    <xdr:sp macro="" textlink="">
      <xdr:nvSpPr>
        <xdr:cNvPr id="11" name="TextBox 10">
          <a:extLst>
            <a:ext uri="{FF2B5EF4-FFF2-40B4-BE49-F238E27FC236}">
              <a16:creationId xmlns:a16="http://schemas.microsoft.com/office/drawing/2014/main" id="{12927FA2-FD6B-B20F-38C0-5B8094B0E4BD}"/>
            </a:ext>
          </a:extLst>
        </xdr:cNvPr>
        <xdr:cNvSpPr txBox="1"/>
      </xdr:nvSpPr>
      <xdr:spPr>
        <a:xfrm>
          <a:off x="5098676" y="5300382"/>
          <a:ext cx="64097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595959"/>
              </a:solidFill>
            </a:rPr>
            <a:t>Product</a:t>
          </a:r>
          <a:r>
            <a:rPr lang="en-US" sz="1800" baseline="0">
              <a:solidFill>
                <a:srgbClr val="595959"/>
              </a:solidFill>
            </a:rPr>
            <a:t> Competitevness Matrix</a:t>
          </a:r>
          <a:endParaRPr lang="en-US" sz="1800">
            <a:solidFill>
              <a:srgbClr val="595959"/>
            </a:solidFill>
          </a:endParaRPr>
        </a:p>
      </xdr:txBody>
    </xdr:sp>
    <xdr:clientData/>
  </xdr:twoCellAnchor>
  <xdr:twoCellAnchor editAs="oneCell">
    <xdr:from>
      <xdr:col>8</xdr:col>
      <xdr:colOff>448235</xdr:colOff>
      <xdr:row>11</xdr:row>
      <xdr:rowOff>156882</xdr:rowOff>
    </xdr:from>
    <xdr:to>
      <xdr:col>9</xdr:col>
      <xdr:colOff>327749</xdr:colOff>
      <xdr:row>14</xdr:row>
      <xdr:rowOff>103631</xdr:rowOff>
    </xdr:to>
    <xdr:pic>
      <xdr:nvPicPr>
        <xdr:cNvPr id="13" name="Picture 12">
          <a:extLst>
            <a:ext uri="{FF2B5EF4-FFF2-40B4-BE49-F238E27FC236}">
              <a16:creationId xmlns:a16="http://schemas.microsoft.com/office/drawing/2014/main" id="{4A12F37A-20AA-1A80-BAE5-80607675F3A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89176" y="2129117"/>
          <a:ext cx="484632" cy="484632"/>
        </a:xfrm>
        <a:prstGeom prst="rect">
          <a:avLst/>
        </a:prstGeom>
      </xdr:spPr>
    </xdr:pic>
    <xdr:clientData/>
  </xdr:twoCellAnchor>
  <xdr:twoCellAnchor editAs="oneCell">
    <xdr:from>
      <xdr:col>12</xdr:col>
      <xdr:colOff>414618</xdr:colOff>
      <xdr:row>12</xdr:row>
      <xdr:rowOff>0</xdr:rowOff>
    </xdr:from>
    <xdr:to>
      <xdr:col>13</xdr:col>
      <xdr:colOff>294133</xdr:colOff>
      <xdr:row>14</xdr:row>
      <xdr:rowOff>126043</xdr:rowOff>
    </xdr:to>
    <xdr:pic>
      <xdr:nvPicPr>
        <xdr:cNvPr id="16" name="Picture 15">
          <a:extLst>
            <a:ext uri="{FF2B5EF4-FFF2-40B4-BE49-F238E27FC236}">
              <a16:creationId xmlns:a16="http://schemas.microsoft.com/office/drawing/2014/main" id="{62A49A4E-CB66-D21C-241B-59FD043BA01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6030" y="2151529"/>
          <a:ext cx="484632" cy="484632"/>
        </a:xfrm>
        <a:prstGeom prst="rect">
          <a:avLst/>
        </a:prstGeom>
      </xdr:spPr>
    </xdr:pic>
    <xdr:clientData/>
  </xdr:twoCellAnchor>
  <xdr:twoCellAnchor editAs="oneCell">
    <xdr:from>
      <xdr:col>16</xdr:col>
      <xdr:colOff>481853</xdr:colOff>
      <xdr:row>12</xdr:row>
      <xdr:rowOff>0</xdr:rowOff>
    </xdr:from>
    <xdr:to>
      <xdr:col>17</xdr:col>
      <xdr:colOff>361367</xdr:colOff>
      <xdr:row>14</xdr:row>
      <xdr:rowOff>126043</xdr:rowOff>
    </xdr:to>
    <xdr:pic>
      <xdr:nvPicPr>
        <xdr:cNvPr id="24" name="Picture 23">
          <a:extLst>
            <a:ext uri="{FF2B5EF4-FFF2-40B4-BE49-F238E27FC236}">
              <a16:creationId xmlns:a16="http://schemas.microsoft.com/office/drawing/2014/main" id="{CEDE621C-48F0-DD3B-0BDD-9F814463A7F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163735" y="2151529"/>
          <a:ext cx="484632" cy="484632"/>
        </a:xfrm>
        <a:prstGeom prst="rect">
          <a:avLst/>
        </a:prstGeom>
      </xdr:spPr>
    </xdr:pic>
    <xdr:clientData/>
  </xdr:twoCellAnchor>
  <xdr:twoCellAnchor editAs="oneCell">
    <xdr:from>
      <xdr:col>29</xdr:col>
      <xdr:colOff>592668</xdr:colOff>
      <xdr:row>4</xdr:row>
      <xdr:rowOff>37629</xdr:rowOff>
    </xdr:from>
    <xdr:to>
      <xdr:col>31</xdr:col>
      <xdr:colOff>284105</xdr:colOff>
      <xdr:row>8</xdr:row>
      <xdr:rowOff>73781</xdr:rowOff>
    </xdr:to>
    <xdr:pic>
      <xdr:nvPicPr>
        <xdr:cNvPr id="25" name="Graphic 24" descr="Caret Right with solid fill">
          <a:hlinkClick xmlns:r="http://schemas.openxmlformats.org/officeDocument/2006/relationships" r:id="rId9"/>
          <a:extLst>
            <a:ext uri="{FF2B5EF4-FFF2-40B4-BE49-F238E27FC236}">
              <a16:creationId xmlns:a16="http://schemas.microsoft.com/office/drawing/2014/main" id="{C806A32A-B8A2-45E4-9256-61A37C1F8BD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18325631" y="752592"/>
          <a:ext cx="914400" cy="7511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6345254629" backgroundQuery="1" createdVersion="8" refreshedVersion="8" minRefreshableVersion="3" recordCount="0" supportSubquery="1" supportAdvancedDrill="1" xr:uid="{0CFCCABE-0D98-4679-819A-B1E053C2856B}">
  <cacheSource type="external" connectionId="9"/>
  <cacheFields count="7">
    <cacheField name="[Dim_products].[product_id].[product_id]" caption="product_id" numFmtId="0" hierarchy="8" level="1">
      <sharedItems count="10">
        <s v="BED5"/>
        <s v="COOL4"/>
        <s v="GARDEN5"/>
        <s v="GARDEN8"/>
        <s v="HEALTH2"/>
        <s v="HEALTH3"/>
        <s v="HEALTH5"/>
        <s v="WATCHES5"/>
        <s v="WATCHES7"/>
        <s v="WATCHES8"/>
      </sharedItems>
    </cacheField>
    <cacheField name="[Measures].[Price Variance]" caption="Price Variance" numFmtId="0" hierarchy="74" level="32767"/>
    <cacheField name="[Measures].[Quality Variance]" caption="Quality Variance" numFmtId="0" hierarchy="86" level="32767"/>
    <cacheField name="[Measures].[Freight Variance]" caption="Freight Variance" numFmtId="0" hierarchy="85" level="32767"/>
    <cacheField name="[Dim_Date].[Date Hierarchy].[Year]" caption="Year" numFmtId="0" hierarchy="1" level="1">
      <sharedItems containsSemiMixedTypes="0" containsNonDate="0" containsString="0"/>
    </cacheField>
    <cacheField name="[Dim_Date].[Date Hierarchy].[Month]" caption="Month" numFmtId="0" hierarchy="1" level="2">
      <sharedItems containsSemiMixedTypes="0" containsNonDate="0" containsString="0"/>
    </cacheField>
    <cacheField name="[Dim_Date].[Date Hierarchy].[DateColumn]" caption="DateColumn" numFmtId="0" hierarchy="1" level="3">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4"/>
        <fieldUsage x="5"/>
        <fieldUsage x="6"/>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fieldsUsage count="2">
        <fieldUsage x="-1"/>
        <fieldUsage x="0"/>
      </fieldsUsage>
    </cacheHierarchy>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oneField="1">
      <fieldsUsage count="1">
        <fieldUsage x="1"/>
      </fieldsUsage>
    </cacheHierarchy>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oneField="1">
      <fieldsUsage count="1">
        <fieldUsage x="3"/>
      </fieldsUsage>
    </cacheHierarchy>
    <cacheHierarchy uniqueName="[Measures].[Quality Variance]" caption="Quality Variance" measure="1" displayFolder="" measureGroup="Messy_Retail_Data" count="0" oneField="1">
      <fieldsUsage count="1">
        <fieldUsage x="2"/>
      </fieldsUsage>
    </cacheHierarchy>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6345949075" backgroundQuery="1" createdVersion="8" refreshedVersion="8" minRefreshableVersion="3" recordCount="0" supportSubquery="1" supportAdvancedDrill="1" xr:uid="{FF64F085-D0C5-4104-9A56-6E17F74EF1BF}">
  <cacheSource type="external" connectionId="9"/>
  <cacheFields count="6">
    <cacheField name="[Measures].[avg product score]" caption="avg product score" numFmtId="0" hierarchy="65" level="32767"/>
    <cacheField name="[Measures].[Avg Market Score]" caption="Avg Market Score" numFmtId="0" hierarchy="72" level="32767"/>
    <cacheField name="[Measures].[Quality Variance]" caption="Quality Variance" numFmtId="0" hierarchy="86" level="32767"/>
    <cacheField name="[Dim_Date].[Date Hierarchy].[Year]" caption="Year" numFmtId="0" hierarchy="1" level="1">
      <sharedItems containsSemiMixedTypes="0" containsNonDate="0" containsString="0"/>
    </cacheField>
    <cacheField name="[Dim_Date].[Date Hierarchy].[Month]" caption="Month" numFmtId="0" hierarchy="1" level="2">
      <sharedItems containsSemiMixedTypes="0" containsNonDate="0" containsString="0"/>
    </cacheField>
    <cacheField name="[Dim_Date].[Date Hierarchy].[DateColumn]" caption="DateColumn" numFmtId="0" hierarchy="1" level="3">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3"/>
        <fieldUsage x="4"/>
        <fieldUsage x="5"/>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oneField="1">
      <fieldsUsage count="1">
        <fieldUsage x="0"/>
      </fieldsUsage>
    </cacheHierarchy>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oneField="1">
      <fieldsUsage count="1">
        <fieldUsage x="1"/>
      </fieldsUsage>
    </cacheHierarchy>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oneField="1">
      <fieldsUsage count="1">
        <fieldUsage x="2"/>
      </fieldsUsage>
    </cacheHierarchy>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7442939813" backgroundQuery="1" createdVersion="8" refreshedVersion="8" minRefreshableVersion="3" recordCount="0" supportSubquery="1" supportAdvancedDrill="1" xr:uid="{E944BD33-5AD4-4D7F-AADF-E89B087DE9D6}">
  <cacheSource type="external" connectionId="9"/>
  <cacheFields count="6">
    <cacheField name="[Measures].[total sales]" caption="total sales" numFmtId="0" hierarchy="61" level="32767"/>
    <cacheField name="[Measures].[total units sold]" caption="total units sold" numFmtId="0" hierarchy="59" level="32767"/>
    <cacheField name="[Measures].[Total Traffic]" caption="Total Traffic" numFmtId="0" hierarchy="62" level="32767"/>
    <cacheField name="[Measures].[products]" caption="products" numFmtId="0" hierarchy="90" level="32767"/>
    <cacheField name="[Measures].[REVENUE GROWTH]" caption="REVENUE GROWTH" numFmtId="0" hierarchy="83"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5"/>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oneField="1">
      <fieldsUsage count="1">
        <fieldUsage x="1"/>
      </fieldsUsage>
    </cacheHierarchy>
    <cacheHierarchy uniqueName="[Measures].[avg unit price]" caption="avg unit price" measure="1" displayFolder="" measureGroup="Messy_Retail_Data" count="0"/>
    <cacheHierarchy uniqueName="[Measures].[total sales]" caption="total sales" measure="1" displayFolder="" measureGroup="Messy_Retail_Data" count="0" oneField="1">
      <fieldsUsage count="1">
        <fieldUsage x="0"/>
      </fieldsUsage>
    </cacheHierarchy>
    <cacheHierarchy uniqueName="[Measures].[Total Traffic]" caption="Total Traffic" measure="1" displayFolder="" measureGroup="Messy_Retail_Data" count="0" oneField="1">
      <fieldsUsage count="1">
        <fieldUsage x="2"/>
      </fieldsUsage>
    </cacheHierarchy>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oneField="1">
      <fieldsUsage count="1">
        <fieldUsage x="4"/>
      </fieldsUsage>
    </cacheHierarchy>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oneField="1">
      <fieldsUsage count="1">
        <fieldUsage x="3"/>
      </fieldsUsage>
    </cacheHierarchy>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5937349537" backgroundQuery="1" createdVersion="8" refreshedVersion="8" minRefreshableVersion="3" recordCount="0" supportSubquery="1" supportAdvancedDrill="1" xr:uid="{977B79E4-38AB-4380-A072-2C8C3570F925}">
  <cacheSource type="external" connectionId="9"/>
  <cacheFields count="7">
    <cacheField name="[Measures].[total units sold]" caption="total units sold" numFmtId="0" hierarchy="59" level="32767"/>
    <cacheField name="[Measures].[Total Traffic]" caption="Total Traffic" numFmtId="0" hierarchy="62" level="32767"/>
    <cacheField name="[Measures].[MOM Conversion Rate]" caption="MOM Conversion Rate" numFmtId="0" hierarchy="77" level="32767"/>
    <cacheField name="[Measures].[seasonality]" caption="seasonality" numFmtId="0" hierarchy="82" level="32767"/>
    <cacheField name="[Measures].[Conversion Rate%]" caption="Conversion Rate%" numFmtId="0" hierarchy="84" level="32767"/>
    <cacheField name="[Measures].[MOM Units Sold%]" caption="MOM Units Sold%" numFmtId="0" hierarchy="88"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6"/>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oneField="1">
      <fieldsUsage count="1">
        <fieldUsage x="0"/>
      </fieldsUsage>
    </cacheHierarchy>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oneField="1">
      <fieldsUsage count="1">
        <fieldUsage x="1"/>
      </fieldsUsage>
    </cacheHierarchy>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oneField="1">
      <fieldsUsage count="1">
        <fieldUsage x="2"/>
      </fieldsUsage>
    </cacheHierarchy>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oneField="1">
      <fieldsUsage count="1">
        <fieldUsage x="3"/>
      </fieldsUsage>
    </cacheHierarchy>
    <cacheHierarchy uniqueName="[Measures].[REVENUE GROWTH]" caption="REVENUE GROWTH" measure="1" displayFolder="" measureGroup="Messy_Retail_Data" count="0"/>
    <cacheHierarchy uniqueName="[Measures].[Conversion Rate%]" caption="Conversion Rate%" measure="1" displayFolder="" measureGroup="Messy_Retail_Data" count="0" oneField="1">
      <fieldsUsage count="1">
        <fieldUsage x="4"/>
      </fieldsUsage>
    </cacheHierarchy>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oneField="1">
      <fieldsUsage count="1">
        <fieldUsage x="5"/>
      </fieldsUsage>
    </cacheHierarchy>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67078124998" backgroundQuery="1" createdVersion="8" refreshedVersion="8" minRefreshableVersion="3" recordCount="0" supportSubquery="1" supportAdvancedDrill="1" xr:uid="{91F08319-6C3C-499B-BA28-9ABAADBB87E2}">
  <cacheSource type="external" connectionId="9"/>
  <cacheFields count="7">
    <cacheField name="[Measures].[avg unit price]" caption="avg unit price" numFmtId="0" hierarchy="60" level="32767"/>
    <cacheField name="[Measures].[Avg Market Price]" caption="Avg Market Price" numFmtId="0" hierarchy="71" level="32767"/>
    <cacheField name="[Measures].[Price Variance]" caption="Price Variance" numFmtId="0" hierarchy="74" level="32767"/>
    <cacheField name="[Measures].[avg freight price]" caption="avg freight price" numFmtId="0" hierarchy="64" level="32767"/>
    <cacheField name="[Measures].[Avg Market Freight Price]" caption="Avg Market Freight Price" numFmtId="0" hierarchy="73" level="32767"/>
    <cacheField name="[Measures].[freight cost per unit]" caption="freight cost per unit" numFmtId="0" hierarchy="68"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6"/>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oneField="1">
      <fieldsUsage count="1">
        <fieldUsage x="0"/>
      </fieldsUsage>
    </cacheHierarchy>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oneField="1">
      <fieldsUsage count="1">
        <fieldUsage x="3"/>
      </fieldsUsage>
    </cacheHierarchy>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oneField="1">
      <fieldsUsage count="1">
        <fieldUsage x="5"/>
      </fieldsUsage>
    </cacheHierarchy>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oneField="1">
      <fieldsUsage count="1">
        <fieldUsage x="1"/>
      </fieldsUsage>
    </cacheHierarchy>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oneField="1">
      <fieldsUsage count="1">
        <fieldUsage x="4"/>
      </fieldsUsage>
    </cacheHierarchy>
    <cacheHierarchy uniqueName="[Measures].[Price Variance]" caption="Price Variance" measure="1" displayFolder="" measureGroup="Messy_Retail_Data" count="0" oneField="1">
      <fieldsUsage count="1">
        <fieldUsage x="2"/>
      </fieldsUsage>
    </cacheHierarchy>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637947916664" backgroundQuery="1" createdVersion="3" refreshedVersion="8" minRefreshableVersion="3" recordCount="0" supportSubquery="1" supportAdvancedDrill="1" xr:uid="{99558EE4-5DFB-4869-9DA2-6F23B2B792D2}">
  <cacheSource type="external" connectionId="9">
    <extLst>
      <ext xmlns:x14="http://schemas.microsoft.com/office/spreadsheetml/2009/9/main" uri="{F057638F-6D5F-4e77-A914-E7F072B9BCA8}">
        <x14:sourceConnection name="ThisWorkbookDataModel"/>
      </ext>
    </extLst>
  </cacheSource>
  <cacheFields count="0"/>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875003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668724305557" backgroundQuery="1" createdVersion="3" refreshedVersion="8" minRefreshableVersion="3" recordCount="0" supportSubquery="1" supportAdvancedDrill="1" xr:uid="{F54E0E9A-71CD-400A-B050-C48E28D1B75F}">
  <cacheSource type="external" connectionId="9">
    <extLst>
      <ext xmlns:x14="http://schemas.microsoft.com/office/spreadsheetml/2009/9/main" uri="{F057638F-6D5F-4e77-A914-E7F072B9BCA8}">
        <x14:sourceConnection name="ThisWorkbookDataModel"/>
      </ext>
    </extLst>
  </cacheSource>
  <cacheFields count="0"/>
  <cacheHierarchies count="96">
    <cacheHierarchy uniqueName="[Dim_Date].[Date]" caption="Date" attribute="1" time="1" keyAttribute="1" defaultMemberUniqueName="[Dim_Date].[Date].[All]" allUniqueName="[Dim_Date].[Date].[All]" dimensionUniqueName="[Dim_Date]" displayFolder="" count="2"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2" memberValueDatatype="20" unbalanced="0"/>
    <cacheHierarchy uniqueName="[Dim_Date].[Month Number]" caption="Month Number" attribute="1" time="1" defaultMemberUniqueName="[Dim_Date].[Month Number].[All]" allUniqueName="[Dim_Date].[Month Number].[All]" dimensionUniqueName="[Dim_Date]" displayFolder="" count="2" memberValueDatatype="20" unbalanced="0"/>
    <cacheHierarchy uniqueName="[Dim_Date].[Month]" caption="Month" attribute="1" time="1" defaultMemberUniqueName="[Dim_Date].[Month].[All]" allUniqueName="[Dim_Date].[Month].[All]" dimensionUniqueName="[Dim_Date]" displayFolder="" count="2" memberValueDatatype="130" unbalanced="0"/>
    <cacheHierarchy uniqueName="[Dim_Date].[MMM-YYYY]" caption="MMM-YYYY" attribute="1" time="1" defaultMemberUniqueName="[Dim_Date].[MMM-YYYY].[All]" allUniqueName="[Dim_Date].[MMM-YYYY].[All]" dimensionUniqueName="[Dim_Date]" displayFolder="" count="2" memberValueDatatype="130" unbalanced="0"/>
    <cacheHierarchy uniqueName="[Dim_Date].[Day Of Week Number]" caption="Day Of Week Number" attribute="1" time="1" defaultMemberUniqueName="[Dim_Date].[Day Of Week Number].[All]" allUniqueName="[Dim_Date].[Day Of Week Number].[All]" dimensionUniqueName="[Dim_Date]" displayFolder="" count="2" memberValueDatatype="20" unbalanced="0"/>
    <cacheHierarchy uniqueName="[Dim_Date].[Day Of Week]" caption="Day Of Week" attribute="1" time="1" defaultMemberUniqueName="[Dim_Date].[Day Of Week].[All]" allUniqueName="[Dim_Date].[Day Of Week].[All]" dimensionUniqueName="[Dim_Date]" displayFolder="" count="2"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2"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2"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2"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2" memberValueDatatype="20" unbalanced="0"/>
    <cacheHierarchy uniqueName="[Dim_products].[volume]" caption="volume" attribute="1" defaultMemberUniqueName="[Dim_products].[volume].[All]" allUniqueName="[Dim_products].[volume].[All]" dimensionUniqueName="[Dim_products]" displayFolder="" count="2"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2"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2"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2" memberValueDatatype="20" unbalanced="0"/>
    <cacheHierarchy uniqueName="[Messy_Retail_Data].[qty]" caption="qty" attribute="1" defaultMemberUniqueName="[Messy_Retail_Data].[qty].[All]" allUniqueName="[Messy_Retail_Data].[qty].[All]" dimensionUniqueName="[Messy_Retail_Data]" displayFolder="" count="2" memberValueDatatype="20" unbalanced="0"/>
    <cacheHierarchy uniqueName="[Messy_Retail_Data].[customers]" caption="customers" attribute="1" defaultMemberUniqueName="[Messy_Retail_Data].[customers].[All]" allUniqueName="[Messy_Retail_Data].[customers].[All]" dimensionUniqueName="[Messy_Retail_Data]" displayFolder="" count="2"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2" memberValueDatatype="5" unbalanced="0"/>
    <cacheHierarchy uniqueName="[Messy_Retail_Data].[total_price.1]" caption="total_price.1" attribute="1" defaultMemberUniqueName="[Messy_Retail_Data].[total_price.1].[All]" allUniqueName="[Messy_Retail_Data].[total_price.1].[All]" dimensionUniqueName="[Messy_Retail_Data]" displayFolder="" count="2"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2"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2"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2"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2" memberValueDatatype="5" unbalanced="0"/>
    <cacheHierarchy uniqueName="[Messy_Retail_Data].[weekday]" caption="weekday" attribute="1" defaultMemberUniqueName="[Messy_Retail_Data].[weekday].[All]" allUniqueName="[Messy_Retail_Data].[weekday].[All]" dimensionUniqueName="[Messy_Retail_Data]" displayFolder="" count="2" memberValueDatatype="20" unbalanced="0"/>
    <cacheHierarchy uniqueName="[Messy_Retail_Data].[weekend]" caption="weekend" attribute="1" defaultMemberUniqueName="[Messy_Retail_Data].[weekend].[All]" allUniqueName="[Messy_Retail_Data].[weekend].[All]" dimensionUniqueName="[Messy_Retail_Data]" displayFolder="" count="2" memberValueDatatype="20" unbalanced="0"/>
    <cacheHierarchy uniqueName="[Messy_Retail_Data].[holiday]" caption="holiday" attribute="1" defaultMemberUniqueName="[Messy_Retail_Data].[holiday].[All]" allUniqueName="[Messy_Retail_Data].[holiday].[All]" dimensionUniqueName="[Messy_Retail_Data]" displayFolder="" count="2" memberValueDatatype="20" unbalanced="0"/>
    <cacheHierarchy uniqueName="[Messy_Retail_Data].[month]" caption="month" attribute="1" defaultMemberUniqueName="[Messy_Retail_Data].[month].[All]" allUniqueName="[Messy_Retail_Data].[month].[All]" dimensionUniqueName="[Messy_Retail_Data]" displayFolder="" count="2" memberValueDatatype="20" unbalanced="0"/>
    <cacheHierarchy uniqueName="[Messy_Retail_Data].[year]" caption="year" attribute="1" defaultMemberUniqueName="[Messy_Retail_Data].[year].[All]" allUniqueName="[Messy_Retail_Data].[year].[All]" dimensionUniqueName="[Messy_Retail_Data]" displayFolder="" count="2" memberValueDatatype="20" unbalanced="0"/>
    <cacheHierarchy uniqueName="[Messy_Retail_Data].[s]" caption="s" attribute="1" defaultMemberUniqueName="[Messy_Retail_Data].[s].[All]" allUniqueName="[Messy_Retail_Data].[s].[All]" dimensionUniqueName="[Messy_Retail_Data]" displayFolder="" count="2" memberValueDatatype="5" unbalanced="0"/>
    <cacheHierarchy uniqueName="[Messy_Retail_Data].[volume]" caption="volume" attribute="1" defaultMemberUniqueName="[Messy_Retail_Data].[volume].[All]" allUniqueName="[Messy_Retail_Data].[volume].[All]" dimensionUniqueName="[Messy_Retail_Data]" displayFolder="" count="2" memberValueDatatype="20" unbalanced="0"/>
    <cacheHierarchy uniqueName="[Messy_Retail_Data].[comp_1]" caption="comp_1" attribute="1" defaultMemberUniqueName="[Messy_Retail_Data].[comp_1].[All]" allUniqueName="[Messy_Retail_Data].[comp_1].[All]" dimensionUniqueName="[Messy_Retail_Data]" displayFolder="" count="2" memberValueDatatype="5" unbalanced="0"/>
    <cacheHierarchy uniqueName="[Messy_Retail_Data].[ps1]" caption="ps1" attribute="1" defaultMemberUniqueName="[Messy_Retail_Data].[ps1].[All]" allUniqueName="[Messy_Retail_Data].[ps1].[All]" dimensionUniqueName="[Messy_Retail_Data]" displayFolder="" count="2" memberValueDatatype="5" unbalanced="0"/>
    <cacheHierarchy uniqueName="[Messy_Retail_Data].[fp1]" caption="fp1" attribute="1" defaultMemberUniqueName="[Messy_Retail_Data].[fp1].[All]" allUniqueName="[Messy_Retail_Data].[fp1].[All]" dimensionUniqueName="[Messy_Retail_Data]" displayFolder="" count="2" memberValueDatatype="5" unbalanced="0"/>
    <cacheHierarchy uniqueName="[Messy_Retail_Data].[comp_2]" caption="comp_2" attribute="1" defaultMemberUniqueName="[Messy_Retail_Data].[comp_2].[All]" allUniqueName="[Messy_Retail_Data].[comp_2].[All]" dimensionUniqueName="[Messy_Retail_Data]" displayFolder="" count="2" memberValueDatatype="5" unbalanced="0"/>
    <cacheHierarchy uniqueName="[Messy_Retail_Data].[ps2]" caption="ps2" attribute="1" defaultMemberUniqueName="[Messy_Retail_Data].[ps2].[All]" allUniqueName="[Messy_Retail_Data].[ps2].[All]" dimensionUniqueName="[Messy_Retail_Data]" displayFolder="" count="2" memberValueDatatype="5" unbalanced="0"/>
    <cacheHierarchy uniqueName="[Messy_Retail_Data].[fp2]" caption="fp2" attribute="1" defaultMemberUniqueName="[Messy_Retail_Data].[fp2].[All]" allUniqueName="[Messy_Retail_Data].[fp2].[All]" dimensionUniqueName="[Messy_Retail_Data]" displayFolder="" count="2" memberValueDatatype="5" unbalanced="0"/>
    <cacheHierarchy uniqueName="[Messy_Retail_Data].[comp_3]" caption="comp_3" attribute="1" defaultMemberUniqueName="[Messy_Retail_Data].[comp_3].[All]" allUniqueName="[Messy_Retail_Data].[comp_3].[All]" dimensionUniqueName="[Messy_Retail_Data]" displayFolder="" count="2" memberValueDatatype="5" unbalanced="0"/>
    <cacheHierarchy uniqueName="[Messy_Retail_Data].[ps3]" caption="ps3" attribute="1" defaultMemberUniqueName="[Messy_Retail_Data].[ps3].[All]" allUniqueName="[Messy_Retail_Data].[ps3].[All]" dimensionUniqueName="[Messy_Retail_Data]" displayFolder="" count="2" memberValueDatatype="5" unbalanced="0"/>
    <cacheHierarchy uniqueName="[Messy_Retail_Data].[fp3]" caption="fp3" attribute="1" defaultMemberUniqueName="[Messy_Retail_Data].[fp3].[All]" allUniqueName="[Messy_Retail_Data].[fp3].[All]" dimensionUniqueName="[Messy_Retail_Data]" displayFolder="" count="2" memberValueDatatype="5" unbalanced="0"/>
    <cacheHierarchy uniqueName="[Messy_Retail_Data].[lag_price]" caption="lag_price" attribute="1" defaultMemberUniqueName="[Messy_Retail_Data].[lag_price].[All]" allUniqueName="[Messy_Retail_Data].[lag_price].[All]" dimensionUniqueName="[Messy_Retail_Data]" displayFolder="" count="2" memberValueDatatype="5" unbalanced="0"/>
    <cacheHierarchy uniqueName="[Messy_Retail_Data].[Date]" caption="Date" attribute="1" time="1" defaultMemberUniqueName="[Messy_Retail_Data].[Date].[All]" allUniqueName="[Messy_Retail_Data].[Date].[All]" dimensionUniqueName="[Messy_Retail_Data]" displayFolder="" count="2"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2"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8"/>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5"/>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9"/>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30"/>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7"/>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7"/>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7"/>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licerData="1" pivotCacheId="1275044470"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05275925924" backgroundQuery="1" createdVersion="3" refreshedVersion="8" minRefreshableVersion="3" recordCount="0" supportSubquery="1" supportAdvancedDrill="1" xr:uid="{63A0DC5D-359A-4B10-B314-59295DC40B8A}">
  <cacheSource type="external" connectionId="9">
    <extLst>
      <ext xmlns:x14="http://schemas.microsoft.com/office/spreadsheetml/2009/9/main" uri="{F057638F-6D5F-4e77-A914-E7F072B9BCA8}">
        <x14:sourceConnection name="ThisWorkbookDataModel"/>
      </ext>
    </extLst>
  </cacheSource>
  <cacheFields count="0"/>
  <cacheHierarchies count="96">
    <cacheHierarchy uniqueName="[Dim_Date].[Date]" caption="Date" attribute="1" time="1" keyAttribute="1" defaultMemberUniqueName="[Dim_Date].[Date].[All]" allUniqueName="[Dim_Date].[Date].[All]" dimensionUniqueName="[Dim_Date]" displayFolder="" count="2"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2" memberValueDatatype="20" unbalanced="0"/>
    <cacheHierarchy uniqueName="[Dim_Date].[Month Number]" caption="Month Number" attribute="1" time="1" defaultMemberUniqueName="[Dim_Date].[Month Number].[All]" allUniqueName="[Dim_Date].[Month Number].[All]" dimensionUniqueName="[Dim_Date]" displayFolder="" count="2" memberValueDatatype="20" unbalanced="0"/>
    <cacheHierarchy uniqueName="[Dim_Date].[Month]" caption="Month" attribute="1" time="1" defaultMemberUniqueName="[Dim_Date].[Month].[All]" allUniqueName="[Dim_Date].[Month].[All]" dimensionUniqueName="[Dim_Date]" displayFolder="" count="2" memberValueDatatype="130" unbalanced="0"/>
    <cacheHierarchy uniqueName="[Dim_Date].[MMM-YYYY]" caption="MMM-YYYY" attribute="1" time="1" defaultMemberUniqueName="[Dim_Date].[MMM-YYYY].[All]" allUniqueName="[Dim_Date].[MMM-YYYY].[All]" dimensionUniqueName="[Dim_Date]" displayFolder="" count="2" memberValueDatatype="130" unbalanced="0"/>
    <cacheHierarchy uniqueName="[Dim_Date].[Day Of Week Number]" caption="Day Of Week Number" attribute="1" time="1" defaultMemberUniqueName="[Dim_Date].[Day Of Week Number].[All]" allUniqueName="[Dim_Date].[Day Of Week Number].[All]" dimensionUniqueName="[Dim_Date]" displayFolder="" count="2" memberValueDatatype="20" unbalanced="0"/>
    <cacheHierarchy uniqueName="[Dim_Date].[Day Of Week]" caption="Day Of Week" attribute="1" time="1" defaultMemberUniqueName="[Dim_Date].[Day Of Week].[All]" allUniqueName="[Dim_Date].[Day Of Week].[All]" dimensionUniqueName="[Dim_Date]" displayFolder="" count="2"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2"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2"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2"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2" memberValueDatatype="20" unbalanced="0"/>
    <cacheHierarchy uniqueName="[Dim_products].[volume]" caption="volume" attribute="1" defaultMemberUniqueName="[Dim_products].[volume].[All]" allUniqueName="[Dim_products].[volume].[All]" dimensionUniqueName="[Dim_products]" displayFolder="" count="2"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2"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2"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2" memberValueDatatype="20" unbalanced="0"/>
    <cacheHierarchy uniqueName="[Messy_Retail_Data].[qty]" caption="qty" attribute="1" defaultMemberUniqueName="[Messy_Retail_Data].[qty].[All]" allUniqueName="[Messy_Retail_Data].[qty].[All]" dimensionUniqueName="[Messy_Retail_Data]" displayFolder="" count="2" memberValueDatatype="20" unbalanced="0"/>
    <cacheHierarchy uniqueName="[Messy_Retail_Data].[customers]" caption="customers" attribute="1" defaultMemberUniqueName="[Messy_Retail_Data].[customers].[All]" allUniqueName="[Messy_Retail_Data].[customers].[All]" dimensionUniqueName="[Messy_Retail_Data]" displayFolder="" count="2"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2" memberValueDatatype="5" unbalanced="0"/>
    <cacheHierarchy uniqueName="[Messy_Retail_Data].[total_price.1]" caption="total_price.1" attribute="1" defaultMemberUniqueName="[Messy_Retail_Data].[total_price.1].[All]" allUniqueName="[Messy_Retail_Data].[total_price.1].[All]" dimensionUniqueName="[Messy_Retail_Data]" displayFolder="" count="2"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2"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2"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2"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2" memberValueDatatype="5" unbalanced="0"/>
    <cacheHierarchy uniqueName="[Messy_Retail_Data].[weekday]" caption="weekday" attribute="1" defaultMemberUniqueName="[Messy_Retail_Data].[weekday].[All]" allUniqueName="[Messy_Retail_Data].[weekday].[All]" dimensionUniqueName="[Messy_Retail_Data]" displayFolder="" count="2" memberValueDatatype="20" unbalanced="0"/>
    <cacheHierarchy uniqueName="[Messy_Retail_Data].[weekend]" caption="weekend" attribute="1" defaultMemberUniqueName="[Messy_Retail_Data].[weekend].[All]" allUniqueName="[Messy_Retail_Data].[weekend].[All]" dimensionUniqueName="[Messy_Retail_Data]" displayFolder="" count="2" memberValueDatatype="20" unbalanced="0"/>
    <cacheHierarchy uniqueName="[Messy_Retail_Data].[holiday]" caption="holiday" attribute="1" defaultMemberUniqueName="[Messy_Retail_Data].[holiday].[All]" allUniqueName="[Messy_Retail_Data].[holiday].[All]" dimensionUniqueName="[Messy_Retail_Data]" displayFolder="" count="2" memberValueDatatype="20" unbalanced="0"/>
    <cacheHierarchy uniqueName="[Messy_Retail_Data].[month]" caption="month" attribute="1" defaultMemberUniqueName="[Messy_Retail_Data].[month].[All]" allUniqueName="[Messy_Retail_Data].[month].[All]" dimensionUniqueName="[Messy_Retail_Data]" displayFolder="" count="2" memberValueDatatype="20" unbalanced="0"/>
    <cacheHierarchy uniqueName="[Messy_Retail_Data].[year]" caption="year" attribute="1" defaultMemberUniqueName="[Messy_Retail_Data].[year].[All]" allUniqueName="[Messy_Retail_Data].[year].[All]" dimensionUniqueName="[Messy_Retail_Data]" displayFolder="" count="2" memberValueDatatype="20" unbalanced="0"/>
    <cacheHierarchy uniqueName="[Messy_Retail_Data].[s]" caption="s" attribute="1" defaultMemberUniqueName="[Messy_Retail_Data].[s].[All]" allUniqueName="[Messy_Retail_Data].[s].[All]" dimensionUniqueName="[Messy_Retail_Data]" displayFolder="" count="2" memberValueDatatype="5" unbalanced="0"/>
    <cacheHierarchy uniqueName="[Messy_Retail_Data].[volume]" caption="volume" attribute="1" defaultMemberUniqueName="[Messy_Retail_Data].[volume].[All]" allUniqueName="[Messy_Retail_Data].[volume].[All]" dimensionUniqueName="[Messy_Retail_Data]" displayFolder="" count="2" memberValueDatatype="20" unbalanced="0"/>
    <cacheHierarchy uniqueName="[Messy_Retail_Data].[comp_1]" caption="comp_1" attribute="1" defaultMemberUniqueName="[Messy_Retail_Data].[comp_1].[All]" allUniqueName="[Messy_Retail_Data].[comp_1].[All]" dimensionUniqueName="[Messy_Retail_Data]" displayFolder="" count="2" memberValueDatatype="5" unbalanced="0"/>
    <cacheHierarchy uniqueName="[Messy_Retail_Data].[ps1]" caption="ps1" attribute="1" defaultMemberUniqueName="[Messy_Retail_Data].[ps1].[All]" allUniqueName="[Messy_Retail_Data].[ps1].[All]" dimensionUniqueName="[Messy_Retail_Data]" displayFolder="" count="2" memberValueDatatype="5" unbalanced="0"/>
    <cacheHierarchy uniqueName="[Messy_Retail_Data].[fp1]" caption="fp1" attribute="1" defaultMemberUniqueName="[Messy_Retail_Data].[fp1].[All]" allUniqueName="[Messy_Retail_Data].[fp1].[All]" dimensionUniqueName="[Messy_Retail_Data]" displayFolder="" count="2" memberValueDatatype="5" unbalanced="0"/>
    <cacheHierarchy uniqueName="[Messy_Retail_Data].[comp_2]" caption="comp_2" attribute="1" defaultMemberUniqueName="[Messy_Retail_Data].[comp_2].[All]" allUniqueName="[Messy_Retail_Data].[comp_2].[All]" dimensionUniqueName="[Messy_Retail_Data]" displayFolder="" count="2" memberValueDatatype="5" unbalanced="0"/>
    <cacheHierarchy uniqueName="[Messy_Retail_Data].[ps2]" caption="ps2" attribute="1" defaultMemberUniqueName="[Messy_Retail_Data].[ps2].[All]" allUniqueName="[Messy_Retail_Data].[ps2].[All]" dimensionUniqueName="[Messy_Retail_Data]" displayFolder="" count="2" memberValueDatatype="5" unbalanced="0"/>
    <cacheHierarchy uniqueName="[Messy_Retail_Data].[fp2]" caption="fp2" attribute="1" defaultMemberUniqueName="[Messy_Retail_Data].[fp2].[All]" allUniqueName="[Messy_Retail_Data].[fp2].[All]" dimensionUniqueName="[Messy_Retail_Data]" displayFolder="" count="2" memberValueDatatype="5" unbalanced="0"/>
    <cacheHierarchy uniqueName="[Messy_Retail_Data].[comp_3]" caption="comp_3" attribute="1" defaultMemberUniqueName="[Messy_Retail_Data].[comp_3].[All]" allUniqueName="[Messy_Retail_Data].[comp_3].[All]" dimensionUniqueName="[Messy_Retail_Data]" displayFolder="" count="2" memberValueDatatype="5" unbalanced="0"/>
    <cacheHierarchy uniqueName="[Messy_Retail_Data].[ps3]" caption="ps3" attribute="1" defaultMemberUniqueName="[Messy_Retail_Data].[ps3].[All]" allUniqueName="[Messy_Retail_Data].[ps3].[All]" dimensionUniqueName="[Messy_Retail_Data]" displayFolder="" count="2" memberValueDatatype="5" unbalanced="0"/>
    <cacheHierarchy uniqueName="[Messy_Retail_Data].[fp3]" caption="fp3" attribute="1" defaultMemberUniqueName="[Messy_Retail_Data].[fp3].[All]" allUniqueName="[Messy_Retail_Data].[fp3].[All]" dimensionUniqueName="[Messy_Retail_Data]" displayFolder="" count="2" memberValueDatatype="5" unbalanced="0"/>
    <cacheHierarchy uniqueName="[Messy_Retail_Data].[lag_price]" caption="lag_price" attribute="1" defaultMemberUniqueName="[Messy_Retail_Data].[lag_price].[All]" allUniqueName="[Messy_Retail_Data].[lag_price].[All]" dimensionUniqueName="[Messy_Retail_Data]" displayFolder="" count="2" memberValueDatatype="5" unbalanced="0"/>
    <cacheHierarchy uniqueName="[Messy_Retail_Data].[Date]" caption="Date" attribute="1" time="1" defaultMemberUniqueName="[Messy_Retail_Data].[Date].[All]" allUniqueName="[Messy_Retail_Data].[Date].[All]" dimensionUniqueName="[Messy_Retail_Data]" displayFolder="" count="2"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2"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8"/>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5"/>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9"/>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30"/>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7"/>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7"/>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7"/>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licerData="1" pivotCacheId="112426433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26876620371" backgroundQuery="1" createdVersion="3" refreshedVersion="8" minRefreshableVersion="3" recordCount="0" supportSubquery="1" supportAdvancedDrill="1" xr:uid="{CEE2AB16-674A-497D-8974-E8C3907173C2}">
  <cacheSource type="external" connectionId="9">
    <extLst>
      <ext xmlns:x14="http://schemas.microsoft.com/office/spreadsheetml/2009/9/main" uri="{F057638F-6D5F-4e77-A914-E7F072B9BCA8}">
        <x14:sourceConnection name="ThisWorkbookDataModel"/>
      </ext>
    </extLst>
  </cacheSource>
  <cacheFields count="0"/>
  <cacheHierarchies count="96">
    <cacheHierarchy uniqueName="[Dim_Date].[Date]" caption="Date" attribute="1" time="1" keyAttribute="1" defaultMemberUniqueName="[Dim_Date].[Date].[All]" allUniqueName="[Dim_Date].[Date].[All]" dimensionUniqueName="[Dim_Date]" displayFolder="" count="2"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2" memberValueDatatype="20" unbalanced="0"/>
    <cacheHierarchy uniqueName="[Dim_Date].[Month Number]" caption="Month Number" attribute="1" time="1" defaultMemberUniqueName="[Dim_Date].[Month Number].[All]" allUniqueName="[Dim_Date].[Month Number].[All]" dimensionUniqueName="[Dim_Date]" displayFolder="" count="2" memberValueDatatype="20" unbalanced="0"/>
    <cacheHierarchy uniqueName="[Dim_Date].[Month]" caption="Month" attribute="1" time="1" defaultMemberUniqueName="[Dim_Date].[Month].[All]" allUniqueName="[Dim_Date].[Month].[All]" dimensionUniqueName="[Dim_Date]" displayFolder="" count="2" memberValueDatatype="130" unbalanced="0"/>
    <cacheHierarchy uniqueName="[Dim_Date].[MMM-YYYY]" caption="MMM-YYYY" attribute="1" time="1" defaultMemberUniqueName="[Dim_Date].[MMM-YYYY].[All]" allUniqueName="[Dim_Date].[MMM-YYYY].[All]" dimensionUniqueName="[Dim_Date]" displayFolder="" count="2" memberValueDatatype="130" unbalanced="0"/>
    <cacheHierarchy uniqueName="[Dim_Date].[Day Of Week Number]" caption="Day Of Week Number" attribute="1" time="1" defaultMemberUniqueName="[Dim_Date].[Day Of Week Number].[All]" allUniqueName="[Dim_Date].[Day Of Week Number].[All]" dimensionUniqueName="[Dim_Date]" displayFolder="" count="2" memberValueDatatype="20" unbalanced="0"/>
    <cacheHierarchy uniqueName="[Dim_Date].[Day Of Week]" caption="Day Of Week" attribute="1" time="1" defaultMemberUniqueName="[Dim_Date].[Day Of Week].[All]" allUniqueName="[Dim_Date].[Day Of Week].[All]" dimensionUniqueName="[Dim_Date]" displayFolder="" count="2"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2"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2"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2"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2" memberValueDatatype="20" unbalanced="0"/>
    <cacheHierarchy uniqueName="[Dim_products].[volume]" caption="volume" attribute="1" defaultMemberUniqueName="[Dim_products].[volume].[All]" allUniqueName="[Dim_products].[volume].[All]" dimensionUniqueName="[Dim_products]" displayFolder="" count="2"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2"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2"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2" memberValueDatatype="20" unbalanced="0"/>
    <cacheHierarchy uniqueName="[Messy_Retail_Data].[qty]" caption="qty" attribute="1" defaultMemberUniqueName="[Messy_Retail_Data].[qty].[All]" allUniqueName="[Messy_Retail_Data].[qty].[All]" dimensionUniqueName="[Messy_Retail_Data]" displayFolder="" count="2" memberValueDatatype="20" unbalanced="0"/>
    <cacheHierarchy uniqueName="[Messy_Retail_Data].[customers]" caption="customers" attribute="1" defaultMemberUniqueName="[Messy_Retail_Data].[customers].[All]" allUniqueName="[Messy_Retail_Data].[customers].[All]" dimensionUniqueName="[Messy_Retail_Data]" displayFolder="" count="2"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2" memberValueDatatype="5" unbalanced="0"/>
    <cacheHierarchy uniqueName="[Messy_Retail_Data].[total_price.1]" caption="total_price.1" attribute="1" defaultMemberUniqueName="[Messy_Retail_Data].[total_price.1].[All]" allUniqueName="[Messy_Retail_Data].[total_price.1].[All]" dimensionUniqueName="[Messy_Retail_Data]" displayFolder="" count="2"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2"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2"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2"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2" memberValueDatatype="5" unbalanced="0"/>
    <cacheHierarchy uniqueName="[Messy_Retail_Data].[weekday]" caption="weekday" attribute="1" defaultMemberUniqueName="[Messy_Retail_Data].[weekday].[All]" allUniqueName="[Messy_Retail_Data].[weekday].[All]" dimensionUniqueName="[Messy_Retail_Data]" displayFolder="" count="2" memberValueDatatype="20" unbalanced="0"/>
    <cacheHierarchy uniqueName="[Messy_Retail_Data].[weekend]" caption="weekend" attribute="1" defaultMemberUniqueName="[Messy_Retail_Data].[weekend].[All]" allUniqueName="[Messy_Retail_Data].[weekend].[All]" dimensionUniqueName="[Messy_Retail_Data]" displayFolder="" count="2" memberValueDatatype="20" unbalanced="0"/>
    <cacheHierarchy uniqueName="[Messy_Retail_Data].[holiday]" caption="holiday" attribute="1" defaultMemberUniqueName="[Messy_Retail_Data].[holiday].[All]" allUniqueName="[Messy_Retail_Data].[holiday].[All]" dimensionUniqueName="[Messy_Retail_Data]" displayFolder="" count="2" memberValueDatatype="20" unbalanced="0"/>
    <cacheHierarchy uniqueName="[Messy_Retail_Data].[month]" caption="month" attribute="1" defaultMemberUniqueName="[Messy_Retail_Data].[month].[All]" allUniqueName="[Messy_Retail_Data].[month].[All]" dimensionUniqueName="[Messy_Retail_Data]" displayFolder="" count="2" memberValueDatatype="20" unbalanced="0"/>
    <cacheHierarchy uniqueName="[Messy_Retail_Data].[year]" caption="year" attribute="1" defaultMemberUniqueName="[Messy_Retail_Data].[year].[All]" allUniqueName="[Messy_Retail_Data].[year].[All]" dimensionUniqueName="[Messy_Retail_Data]" displayFolder="" count="2" memberValueDatatype="20" unbalanced="0"/>
    <cacheHierarchy uniqueName="[Messy_Retail_Data].[s]" caption="s" attribute="1" defaultMemberUniqueName="[Messy_Retail_Data].[s].[All]" allUniqueName="[Messy_Retail_Data].[s].[All]" dimensionUniqueName="[Messy_Retail_Data]" displayFolder="" count="2" memberValueDatatype="5" unbalanced="0"/>
    <cacheHierarchy uniqueName="[Messy_Retail_Data].[volume]" caption="volume" attribute="1" defaultMemberUniqueName="[Messy_Retail_Data].[volume].[All]" allUniqueName="[Messy_Retail_Data].[volume].[All]" dimensionUniqueName="[Messy_Retail_Data]" displayFolder="" count="2" memberValueDatatype="20" unbalanced="0"/>
    <cacheHierarchy uniqueName="[Messy_Retail_Data].[comp_1]" caption="comp_1" attribute="1" defaultMemberUniqueName="[Messy_Retail_Data].[comp_1].[All]" allUniqueName="[Messy_Retail_Data].[comp_1].[All]" dimensionUniqueName="[Messy_Retail_Data]" displayFolder="" count="2" memberValueDatatype="5" unbalanced="0"/>
    <cacheHierarchy uniqueName="[Messy_Retail_Data].[ps1]" caption="ps1" attribute="1" defaultMemberUniqueName="[Messy_Retail_Data].[ps1].[All]" allUniqueName="[Messy_Retail_Data].[ps1].[All]" dimensionUniqueName="[Messy_Retail_Data]" displayFolder="" count="2" memberValueDatatype="5" unbalanced="0"/>
    <cacheHierarchy uniqueName="[Messy_Retail_Data].[fp1]" caption="fp1" attribute="1" defaultMemberUniqueName="[Messy_Retail_Data].[fp1].[All]" allUniqueName="[Messy_Retail_Data].[fp1].[All]" dimensionUniqueName="[Messy_Retail_Data]" displayFolder="" count="2" memberValueDatatype="5" unbalanced="0"/>
    <cacheHierarchy uniqueName="[Messy_Retail_Data].[comp_2]" caption="comp_2" attribute="1" defaultMemberUniqueName="[Messy_Retail_Data].[comp_2].[All]" allUniqueName="[Messy_Retail_Data].[comp_2].[All]" dimensionUniqueName="[Messy_Retail_Data]" displayFolder="" count="2" memberValueDatatype="5" unbalanced="0"/>
    <cacheHierarchy uniqueName="[Messy_Retail_Data].[ps2]" caption="ps2" attribute="1" defaultMemberUniqueName="[Messy_Retail_Data].[ps2].[All]" allUniqueName="[Messy_Retail_Data].[ps2].[All]" dimensionUniqueName="[Messy_Retail_Data]" displayFolder="" count="2" memberValueDatatype="5" unbalanced="0"/>
    <cacheHierarchy uniqueName="[Messy_Retail_Data].[fp2]" caption="fp2" attribute="1" defaultMemberUniqueName="[Messy_Retail_Data].[fp2].[All]" allUniqueName="[Messy_Retail_Data].[fp2].[All]" dimensionUniqueName="[Messy_Retail_Data]" displayFolder="" count="2" memberValueDatatype="5" unbalanced="0"/>
    <cacheHierarchy uniqueName="[Messy_Retail_Data].[comp_3]" caption="comp_3" attribute="1" defaultMemberUniqueName="[Messy_Retail_Data].[comp_3].[All]" allUniqueName="[Messy_Retail_Data].[comp_3].[All]" dimensionUniqueName="[Messy_Retail_Data]" displayFolder="" count="2" memberValueDatatype="5" unbalanced="0"/>
    <cacheHierarchy uniqueName="[Messy_Retail_Data].[ps3]" caption="ps3" attribute="1" defaultMemberUniqueName="[Messy_Retail_Data].[ps3].[All]" allUniqueName="[Messy_Retail_Data].[ps3].[All]" dimensionUniqueName="[Messy_Retail_Data]" displayFolder="" count="2" memberValueDatatype="5" unbalanced="0"/>
    <cacheHierarchy uniqueName="[Messy_Retail_Data].[fp3]" caption="fp3" attribute="1" defaultMemberUniqueName="[Messy_Retail_Data].[fp3].[All]" allUniqueName="[Messy_Retail_Data].[fp3].[All]" dimensionUniqueName="[Messy_Retail_Data]" displayFolder="" count="2" memberValueDatatype="5" unbalanced="0"/>
    <cacheHierarchy uniqueName="[Messy_Retail_Data].[lag_price]" caption="lag_price" attribute="1" defaultMemberUniqueName="[Messy_Retail_Data].[lag_price].[All]" allUniqueName="[Messy_Retail_Data].[lag_price].[All]" dimensionUniqueName="[Messy_Retail_Data]" displayFolder="" count="2" memberValueDatatype="5" unbalanced="0"/>
    <cacheHierarchy uniqueName="[Messy_Retail_Data].[Date]" caption="Date" attribute="1" time="1" defaultMemberUniqueName="[Messy_Retail_Data].[Date].[All]" allUniqueName="[Messy_Retail_Data].[Date].[All]" dimensionUniqueName="[Messy_Retail_Data]" displayFolder="" count="2"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2"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8"/>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5"/>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9"/>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30"/>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1"/>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7"/>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7"/>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7"/>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licerData="1" pivotCacheId="961561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6346643522" backgroundQuery="1" createdVersion="8" refreshedVersion="8" minRefreshableVersion="3" recordCount="0" supportSubquery="1" supportAdvancedDrill="1" xr:uid="{9EB4B013-D940-4FE2-968C-D854A5E9721A}">
  <cacheSource type="external" connectionId="9">
    <extLst>
      <ext xmlns:x14="http://schemas.microsoft.com/office/spreadsheetml/2009/9/main" uri="{F057638F-6D5F-4e77-A914-E7F072B9BCA8}">
        <x14:sourceConnection name="ThisWorkbookDataModel"/>
      </ext>
    </extLst>
  </cacheSource>
  <cacheFields count="6">
    <cacheField name="[Dim_products].[product_category_name].[product_category_name]" caption="product_category_name" numFmtId="0" hierarchy="9" level="1">
      <sharedItems count="9">
        <s v="BED_BATH_TABLE"/>
        <s v="COMPUTERS_ACCESSORIES"/>
        <s v="CONSOLES_GAMES"/>
        <s v="COOL_STUFF"/>
        <s v="FURNITURE_DECOR"/>
        <s v="GARDEN_TOOLS"/>
        <s v="HEALTH_BEAUTY"/>
        <s v="PERFUMERY"/>
        <s v="WATCHES_GIFTS"/>
      </sharedItems>
    </cacheField>
    <cacheField name="[Measures].[avg product score]" caption="avg product score" numFmtId="0" hierarchy="65" level="32767"/>
    <cacheField name="[Measures].[Avg Market Score]" caption="Avg Market Score" numFmtId="0" hierarchy="72" level="32767"/>
    <cacheField name="[Dim_Date].[Date Hierarchy].[Year]" caption="Year" numFmtId="0" hierarchy="1" level="1">
      <sharedItems containsSemiMixedTypes="0" containsNonDate="0" containsString="0"/>
    </cacheField>
    <cacheField name="[Dim_Date].[Date Hierarchy].[Month]" caption="Month" numFmtId="0" hierarchy="1" level="2">
      <sharedItems containsSemiMixedTypes="0" containsNonDate="0" containsString="0"/>
    </cacheField>
    <cacheField name="[Dim_Date].[Date Hierarchy].[DateColumn]" caption="DateColumn" numFmtId="0" hierarchy="1" level="3">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3"/>
        <fieldUsage x="4"/>
        <fieldUsage x="5"/>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0"/>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oneField="1">
      <fieldsUsage count="1">
        <fieldUsage x="1"/>
      </fieldsUsage>
    </cacheHierarchy>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oneField="1">
      <fieldsUsage count="1">
        <fieldUsage x="2"/>
      </fieldsUsage>
    </cacheHierarchy>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2525311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7297337963" backgroundQuery="1" createdVersion="8" refreshedVersion="8" minRefreshableVersion="3" recordCount="0" supportSubquery="1" supportAdvancedDrill="1" xr:uid="{6C013D54-BCAF-4B12-8A4C-E4378C52A994}">
  <cacheSource type="external" connectionId="9">
    <extLst>
      <ext xmlns:x14="http://schemas.microsoft.com/office/spreadsheetml/2009/9/main" uri="{F057638F-6D5F-4e77-A914-E7F072B9BCA8}">
        <x14:sourceConnection name="ThisWorkbookDataModel"/>
      </ext>
    </extLst>
  </cacheSource>
  <cacheFields count="5">
    <cacheField name="[Messy_Retail_Data].[Value Category].[Value Category]" caption="Value Category" numFmtId="0" hierarchy="46" level="1">
      <sharedItems count="6">
        <s v="Budget"/>
        <s v="Market Average"/>
        <s v="Overpriced"/>
        <s v="Premium"/>
        <s v="Shipping Killer"/>
        <s v="Star / Bargain"/>
      </sharedItems>
    </cacheField>
    <cacheField name="[Dim_Date].[Date Hierarchy].[Year]" caption="Year" numFmtId="0" hierarchy="1"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Dim_Date].[Date Hierarchy].[Year].&amp;[2017]"/>
            <x15:cachedUniqueName index="1" name="[Dim_Date].[Date Hierarchy].[Year].&amp;[2018]"/>
          </x15:cachedUniqueNames>
        </ext>
      </extLst>
    </cacheField>
    <cacheField name="[Dim_Date].[Date Hierarchy].[Month]" caption="Month" numFmtId="0" hierarchy="1" level="2">
      <sharedItems count="20">
        <s v="January"/>
        <s v="February"/>
        <s v="March"/>
        <s v="April"/>
        <s v="May"/>
        <s v="June"/>
        <s v="July"/>
        <s v="August"/>
        <s v="September"/>
        <s v="October"/>
        <s v="November"/>
        <s v="December"/>
        <s v="January"/>
        <s v="February"/>
        <s v="March"/>
        <s v="April"/>
        <s v="May"/>
        <s v="June"/>
        <s v="July"/>
        <s v="August"/>
      </sharedItems>
      <extLst>
        <ext xmlns:x15="http://schemas.microsoft.com/office/spreadsheetml/2010/11/main" uri="{4F2E5C28-24EA-4eb8-9CBF-B6C8F9C3D259}">
          <x15:cachedUniqueNames>
            <x15:cachedUniqueName index="0" name="[Dim_Date].[Date Hierarchy].[Year].&amp;[2017].&amp;[January]"/>
            <x15:cachedUniqueName index="1" name="[Dim_Date].[Date Hierarchy].[Year].&amp;[2017].&amp;[February]"/>
            <x15:cachedUniqueName index="2" name="[Dim_Date].[Date Hierarchy].[Year].&amp;[2017].&amp;[March]"/>
            <x15:cachedUniqueName index="3" name="[Dim_Date].[Date Hierarchy].[Year].&amp;[2017].&amp;[April]"/>
            <x15:cachedUniqueName index="4" name="[Dim_Date].[Date Hierarchy].[Year].&amp;[2017].&amp;[May]"/>
            <x15:cachedUniqueName index="5" name="[Dim_Date].[Date Hierarchy].[Year].&amp;[2017].&amp;[June]"/>
            <x15:cachedUniqueName index="6" name="[Dim_Date].[Date Hierarchy].[Year].&amp;[2017].&amp;[July]"/>
            <x15:cachedUniqueName index="7" name="[Dim_Date].[Date Hierarchy].[Year].&amp;[2017].&amp;[August]"/>
            <x15:cachedUniqueName index="8" name="[Dim_Date].[Date Hierarchy].[Year].&amp;[2017].&amp;[September]"/>
            <x15:cachedUniqueName index="9" name="[Dim_Date].[Date Hierarchy].[Year].&amp;[2017].&amp;[October]"/>
            <x15:cachedUniqueName index="10" name="[Dim_Date].[Date Hierarchy].[Year].&amp;[2017].&amp;[November]"/>
            <x15:cachedUniqueName index="11" name="[Dim_Date].[Date Hierarchy].[Year].&amp;[2017].&amp;[December]"/>
            <x15:cachedUniqueName index="12" name="[Dim_Date].[Date Hierarchy].[Year].&amp;[2018].&amp;[January]"/>
            <x15:cachedUniqueName index="13" name="[Dim_Date].[Date Hierarchy].[Year].&amp;[2018].&amp;[February]"/>
            <x15:cachedUniqueName index="14" name="[Dim_Date].[Date Hierarchy].[Year].&amp;[2018].&amp;[March]"/>
            <x15:cachedUniqueName index="15" name="[Dim_Date].[Date Hierarchy].[Year].&amp;[2018].&amp;[April]"/>
            <x15:cachedUniqueName index="16" name="[Dim_Date].[Date Hierarchy].[Year].&amp;[2018].&amp;[May]"/>
            <x15:cachedUniqueName index="17" name="[Dim_Date].[Date Hierarchy].[Year].&amp;[2018].&amp;[June]"/>
            <x15:cachedUniqueName index="18" name="[Dim_Date].[Date Hierarchy].[Year].&amp;[2018].&amp;[July]"/>
            <x15:cachedUniqueName index="19" name="[Dim_Date].[Date Hierarchy].[Year].&amp;[2018].&amp;[August]"/>
          </x15:cachedUniqueNames>
        </ext>
      </extLst>
    </cacheField>
    <cacheField name="[Dim_Date].[Date Hierarchy].[DateColumn]" caption="DateColumn" numFmtId="0" hierarchy="1" level="3">
      <sharedItems containsSemiMixedTypes="0" containsNonDate="0" containsString="0"/>
    </cacheField>
    <cacheField name="[Measures].[total sales]" caption="total sales" numFmtId="0" hierarchy="61" level="32767"/>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1"/>
        <fieldUsage x="2"/>
        <fieldUsage x="3"/>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2" memberValueDatatype="130" unbalanced="0">
      <fieldsUsage count="2">
        <fieldUsage x="-1"/>
        <fieldUsage x="0"/>
      </fieldsUsage>
    </cacheHierarchy>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oneField="1">
      <fieldsUsage count="1">
        <fieldUsage x="4"/>
      </fieldsUsage>
    </cacheHierarchy>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7408302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7443287037" backgroundQuery="1" createdVersion="8" refreshedVersion="8" minRefreshableVersion="3" recordCount="0" supportSubquery="1" supportAdvancedDrill="1" xr:uid="{8F5C9C28-BD81-4719-9C1E-D3D596EEBC50}">
  <cacheSource type="external" connectionId="9">
    <extLst>
      <ext xmlns:x14="http://schemas.microsoft.com/office/spreadsheetml/2009/9/main" uri="{F057638F-6D5F-4e77-A914-E7F072B9BCA8}">
        <x14:sourceConnection name="ThisWorkbookDataModel"/>
      </ext>
    </extLst>
  </cacheSource>
  <cacheFields count="3">
    <cacheField name="[Dim_products].[product_id].[product_id]" caption="product_id" numFmtId="0" hierarchy="8" level="1">
      <sharedItems count="10">
        <s v="BED2"/>
        <s v="BED5"/>
        <s v="COMPUTERS4"/>
        <s v="COMPUTERS6"/>
        <s v="COOL1"/>
        <s v="FURNITURE2"/>
        <s v="HEALTH2"/>
        <s v="HEALTH5"/>
        <s v="WATCHES1"/>
        <s v="WATCHES7"/>
      </sharedItems>
    </cacheField>
    <cacheField name="[Measures].[total sales]" caption="total sales" numFmtId="0" hierarchy="61"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fieldsUsage count="2">
        <fieldUsage x="-1"/>
        <fieldUsage x="0"/>
      </fieldsUsage>
    </cacheHierarchy>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2"/>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oneField="1">
      <fieldsUsage count="1">
        <fieldUsage x="1"/>
      </fieldsUsage>
    </cacheHierarchy>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5215794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7443749999" backgroundQuery="1" createdVersion="8" refreshedVersion="8" minRefreshableVersion="3" recordCount="0" supportSubquery="1" supportAdvancedDrill="1" xr:uid="{CF259A3A-6690-4522-8988-E8403EF67680}">
  <cacheSource type="external" connectionId="9">
    <extLst>
      <ext xmlns:x14="http://schemas.microsoft.com/office/spreadsheetml/2009/9/main" uri="{F057638F-6D5F-4e77-A914-E7F072B9BCA8}">
        <x14:sourceConnection name="ThisWorkbookDataModel"/>
      </ext>
    </extLst>
  </cacheSource>
  <cacheFields count="2">
    <cacheField name="[Dim_products].[product_category_name].[product_category_name]" caption="product_category_name" numFmtId="0" hierarchy="9" level="1">
      <sharedItems count="9">
        <s v="BED_BATH_TABLE"/>
        <s v="COMPUTERS_ACCESSORIES"/>
        <s v="CONSOLES_GAMES"/>
        <s v="COOL_STUFF"/>
        <s v="FURNITURE_DECOR"/>
        <s v="GARDEN_TOOLS"/>
        <s v="HEALTH_BEAUTY"/>
        <s v="PERFUMERY"/>
        <s v="WATCHES_GIFTS"/>
      </sharedItems>
    </cacheField>
    <cacheField name="[Measures].[total sales]" caption="total sales" numFmtId="0" hierarchy="61" level="32767"/>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0"/>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oneField="1">
      <fieldsUsage count="1">
        <fieldUsage x="1"/>
      </fieldsUsage>
    </cacheHierarchy>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0100579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47443981483" backgroundQuery="1" createdVersion="8" refreshedVersion="8" minRefreshableVersion="3" recordCount="0" supportSubquery="1" supportAdvancedDrill="1" xr:uid="{B9FCCA26-B84E-46E9-A152-5577EF2BAC48}">
  <cacheSource type="external" connectionId="9">
    <extLst>
      <ext xmlns:x14="http://schemas.microsoft.com/office/spreadsheetml/2009/9/main" uri="{F057638F-6D5F-4e77-A914-E7F072B9BCA8}">
        <x14:sourceConnection name="ThisWorkbookDataModel"/>
      </ext>
    </extLst>
  </cacheSource>
  <cacheFields count="6">
    <cacheField name="[Dim_Date].[Date Hierarchy].[Year]" caption="Year" numFmtId="0" hierarchy="1"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Dim_Date].[Date Hierarchy].[Year].&amp;[2017]"/>
            <x15:cachedUniqueName index="1" name="[Dim_Date].[Date Hierarchy].[Year].&amp;[2018]"/>
          </x15:cachedUniqueNames>
        </ext>
      </extLst>
    </cacheField>
    <cacheField name="[Dim_Date].[Date Hierarchy].[Month]" caption="Month" numFmtId="0" hierarchy="1" level="2">
      <sharedItems count="20">
        <s v="January"/>
        <s v="February"/>
        <s v="March"/>
        <s v="April"/>
        <s v="May"/>
        <s v="June"/>
        <s v="July"/>
        <s v="August"/>
        <s v="September"/>
        <s v="October"/>
        <s v="November"/>
        <s v="December"/>
        <s v="January"/>
        <s v="February"/>
        <s v="March"/>
        <s v="April"/>
        <s v="May"/>
        <s v="June"/>
        <s v="July"/>
        <s v="August"/>
      </sharedItems>
      <extLst>
        <ext xmlns:x15="http://schemas.microsoft.com/office/spreadsheetml/2010/11/main" uri="{4F2E5C28-24EA-4eb8-9CBF-B6C8F9C3D259}">
          <x15:cachedUniqueNames>
            <x15:cachedUniqueName index="0" name="[Dim_Date].[Date Hierarchy].[Year].&amp;[2017].&amp;[January]"/>
            <x15:cachedUniqueName index="1" name="[Dim_Date].[Date Hierarchy].[Year].&amp;[2017].&amp;[February]"/>
            <x15:cachedUniqueName index="2" name="[Dim_Date].[Date Hierarchy].[Year].&amp;[2017].&amp;[March]"/>
            <x15:cachedUniqueName index="3" name="[Dim_Date].[Date Hierarchy].[Year].&amp;[2017].&amp;[April]"/>
            <x15:cachedUniqueName index="4" name="[Dim_Date].[Date Hierarchy].[Year].&amp;[2017].&amp;[May]"/>
            <x15:cachedUniqueName index="5" name="[Dim_Date].[Date Hierarchy].[Year].&amp;[2017].&amp;[June]"/>
            <x15:cachedUniqueName index="6" name="[Dim_Date].[Date Hierarchy].[Year].&amp;[2017].&amp;[July]"/>
            <x15:cachedUniqueName index="7" name="[Dim_Date].[Date Hierarchy].[Year].&amp;[2017].&amp;[August]"/>
            <x15:cachedUniqueName index="8" name="[Dim_Date].[Date Hierarchy].[Year].&amp;[2017].&amp;[September]"/>
            <x15:cachedUniqueName index="9" name="[Dim_Date].[Date Hierarchy].[Year].&amp;[2017].&amp;[October]"/>
            <x15:cachedUniqueName index="10" name="[Dim_Date].[Date Hierarchy].[Year].&amp;[2017].&amp;[November]"/>
            <x15:cachedUniqueName index="11" name="[Dim_Date].[Date Hierarchy].[Year].&amp;[2017].&amp;[December]"/>
            <x15:cachedUniqueName index="12" name="[Dim_Date].[Date Hierarchy].[Year].&amp;[2018].&amp;[January]"/>
            <x15:cachedUniqueName index="13" name="[Dim_Date].[Date Hierarchy].[Year].&amp;[2018].&amp;[February]"/>
            <x15:cachedUniqueName index="14" name="[Dim_Date].[Date Hierarchy].[Year].&amp;[2018].&amp;[March]"/>
            <x15:cachedUniqueName index="15" name="[Dim_Date].[Date Hierarchy].[Year].&amp;[2018].&amp;[April]"/>
            <x15:cachedUniqueName index="16" name="[Dim_Date].[Date Hierarchy].[Year].&amp;[2018].&amp;[May]"/>
            <x15:cachedUniqueName index="17" name="[Dim_Date].[Date Hierarchy].[Year].&amp;[2018].&amp;[June]"/>
            <x15:cachedUniqueName index="18" name="[Dim_Date].[Date Hierarchy].[Year].&amp;[2018].&amp;[July]"/>
            <x15:cachedUniqueName index="19" name="[Dim_Date].[Date Hierarchy].[Year].&amp;[2018].&amp;[August]"/>
          </x15:cachedUniqueNames>
        </ext>
      </extLst>
    </cacheField>
    <cacheField name="[Dim_Date].[Date Hierarchy].[DateColumn]" caption="DateColumn" numFmtId="0" hierarchy="1" level="3">
      <sharedItems containsSemiMixedTypes="0" containsNonDate="0" containsString="0"/>
    </cacheField>
    <cacheField name="[Measures].[total sales]" caption="total sales" numFmtId="0" hierarchy="61" level="32767"/>
    <cacheField name="[Measures].[total units sold]" caption="total units sold" numFmtId="0" hierarchy="59"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0"/>
        <fieldUsage x="1"/>
        <fieldUsage x="2"/>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5"/>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oneField="1">
      <fieldsUsage count="1">
        <fieldUsage x="4"/>
      </fieldsUsage>
    </cacheHierarchy>
    <cacheHierarchy uniqueName="[Measures].[avg unit price]" caption="avg unit price" measure="1" displayFolder="" measureGroup="Messy_Retail_Data" count="0"/>
    <cacheHierarchy uniqueName="[Measures].[total sales]" caption="total sales" measure="1" displayFolder="" measureGroup="Messy_Retail_Data" count="0" oneField="1">
      <fieldsUsage count="1">
        <fieldUsage x="3"/>
      </fieldsUsage>
    </cacheHierarchy>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2711846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59371990738" backgroundQuery="1" createdVersion="8" refreshedVersion="8" minRefreshableVersion="3" recordCount="0" supportSubquery="1" supportAdvancedDrill="1" xr:uid="{64FB614E-4048-4FFD-9CB8-9E649B7D9D5F}">
  <cacheSource type="external" connectionId="9">
    <extLst>
      <ext xmlns:x14="http://schemas.microsoft.com/office/spreadsheetml/2009/9/main" uri="{F057638F-6D5F-4e77-A914-E7F072B9BCA8}">
        <x14:sourceConnection name="ThisWorkbookDataModel"/>
      </ext>
    </extLst>
  </cacheSource>
  <cacheFields count="6">
    <cacheField name="[Measures].[Total Traffic]" caption="Total Traffic" numFmtId="0" hierarchy="62" level="32767"/>
    <cacheField name="[Measures].[total units sold]" caption="total units sold" numFmtId="0" hierarchy="59" level="32767"/>
    <cacheField name="[Dim_Date].[Date Hierarchy].[Year]" caption="Year" numFmtId="0" hierarchy="1"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Dim_Date].[Date Hierarchy].[Year].&amp;[2017]"/>
            <x15:cachedUniqueName index="1" name="[Dim_Date].[Date Hierarchy].[Year].&amp;[2018]"/>
          </x15:cachedUniqueNames>
        </ext>
      </extLst>
    </cacheField>
    <cacheField name="[Dim_Date].[Date Hierarchy].[Month]" caption="Month" numFmtId="0" hierarchy="1" level="2">
      <sharedItems count="20">
        <s v="January"/>
        <s v="February"/>
        <s v="March"/>
        <s v="April"/>
        <s v="May"/>
        <s v="June"/>
        <s v="July"/>
        <s v="August"/>
        <s v="September"/>
        <s v="October"/>
        <s v="November"/>
        <s v="December"/>
        <s v="January"/>
        <s v="February"/>
        <s v="March"/>
        <s v="April"/>
        <s v="May"/>
        <s v="June"/>
        <s v="July"/>
        <s v="August"/>
      </sharedItems>
      <extLst>
        <ext xmlns:x15="http://schemas.microsoft.com/office/spreadsheetml/2010/11/main" uri="{4F2E5C28-24EA-4eb8-9CBF-B6C8F9C3D259}">
          <x15:cachedUniqueNames>
            <x15:cachedUniqueName index="0" name="[Dim_Date].[Date Hierarchy].[Year].&amp;[2017].&amp;[January]"/>
            <x15:cachedUniqueName index="1" name="[Dim_Date].[Date Hierarchy].[Year].&amp;[2017].&amp;[February]"/>
            <x15:cachedUniqueName index="2" name="[Dim_Date].[Date Hierarchy].[Year].&amp;[2017].&amp;[March]"/>
            <x15:cachedUniqueName index="3" name="[Dim_Date].[Date Hierarchy].[Year].&amp;[2017].&amp;[April]"/>
            <x15:cachedUniqueName index="4" name="[Dim_Date].[Date Hierarchy].[Year].&amp;[2017].&amp;[May]"/>
            <x15:cachedUniqueName index="5" name="[Dim_Date].[Date Hierarchy].[Year].&amp;[2017].&amp;[June]"/>
            <x15:cachedUniqueName index="6" name="[Dim_Date].[Date Hierarchy].[Year].&amp;[2017].&amp;[July]"/>
            <x15:cachedUniqueName index="7" name="[Dim_Date].[Date Hierarchy].[Year].&amp;[2017].&amp;[August]"/>
            <x15:cachedUniqueName index="8" name="[Dim_Date].[Date Hierarchy].[Year].&amp;[2017].&amp;[September]"/>
            <x15:cachedUniqueName index="9" name="[Dim_Date].[Date Hierarchy].[Year].&amp;[2017].&amp;[October]"/>
            <x15:cachedUniqueName index="10" name="[Dim_Date].[Date Hierarchy].[Year].&amp;[2017].&amp;[November]"/>
            <x15:cachedUniqueName index="11" name="[Dim_Date].[Date Hierarchy].[Year].&amp;[2017].&amp;[December]"/>
            <x15:cachedUniqueName index="12" name="[Dim_Date].[Date Hierarchy].[Year].&amp;[2018].&amp;[January]"/>
            <x15:cachedUniqueName index="13" name="[Dim_Date].[Date Hierarchy].[Year].&amp;[2018].&amp;[February]"/>
            <x15:cachedUniqueName index="14" name="[Dim_Date].[Date Hierarchy].[Year].&amp;[2018].&amp;[March]"/>
            <x15:cachedUniqueName index="15" name="[Dim_Date].[Date Hierarchy].[Year].&amp;[2018].&amp;[April]"/>
            <x15:cachedUniqueName index="16" name="[Dim_Date].[Date Hierarchy].[Year].&amp;[2018].&amp;[May]"/>
            <x15:cachedUniqueName index="17" name="[Dim_Date].[Date Hierarchy].[Year].&amp;[2018].&amp;[June]"/>
            <x15:cachedUniqueName index="18" name="[Dim_Date].[Date Hierarchy].[Year].&amp;[2018].&amp;[July]"/>
            <x15:cachedUniqueName index="19" name="[Dim_Date].[Date Hierarchy].[Year].&amp;[2018].&amp;[August]"/>
          </x15:cachedUniqueNames>
        </ext>
      </extLst>
    </cacheField>
    <cacheField name="[Dim_Date].[Date Hierarchy].[DateColumn]" caption="DateColumn" numFmtId="0" hierarchy="1" level="3">
      <sharedItems containsSemiMixedTypes="0" containsNonDate="0" containsString="0"/>
    </cacheField>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2"/>
        <fieldUsage x="3"/>
        <fieldUsage x="4"/>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5"/>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oneField="1">
      <fieldsUsage count="1">
        <fieldUsage x="1"/>
      </fieldsUsage>
    </cacheHierarchy>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oneField="1">
      <fieldsUsage count="1">
        <fieldUsage x="0"/>
      </fieldsUsage>
    </cacheHierarchy>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8610359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59372337961" backgroundQuery="1" createdVersion="8" refreshedVersion="8" minRefreshableVersion="3" recordCount="0" supportSubquery="1" supportAdvancedDrill="1" xr:uid="{865C0DC6-59E5-486C-88B6-45A5C3BC0C99}">
  <cacheSource type="external" connectionId="9">
    <extLst>
      <ext xmlns:x14="http://schemas.microsoft.com/office/spreadsheetml/2009/9/main" uri="{F057638F-6D5F-4e77-A914-E7F072B9BCA8}">
        <x14:sourceConnection name="ThisWorkbookDataModel"/>
      </ext>
    </extLst>
  </cacheSource>
  <cacheFields count="2">
    <cacheField name="[Dim_products].[product_category_name].[product_category_name]" caption="product_category_name" numFmtId="0" hierarchy="9" level="1">
      <sharedItems count="9">
        <s v="BED_BATH_TABLE"/>
        <s v="COMPUTERS_ACCESSORIES"/>
        <s v="CONSOLES_GAMES"/>
        <s v="COOL_STUFF"/>
        <s v="FURNITURE_DECOR"/>
        <s v="GARDEN_TOOLS"/>
        <s v="HEALTH_BEAUTY"/>
        <s v="PERFUMERY"/>
        <s v="WATCHES_GIFTS"/>
      </sharedItems>
    </cacheField>
    <cacheField name="[Measures].[Conversion Rate%]" caption="Conversion Rate%" numFmtId="0" hierarchy="84" level="32767"/>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0"/>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oneField="1">
      <fieldsUsage count="1">
        <fieldUsage x="1"/>
      </fieldsUsage>
    </cacheHierarchy>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5895635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59372685185" backgroundQuery="1" createdVersion="8" refreshedVersion="8" minRefreshableVersion="3" recordCount="0" supportSubquery="1" supportAdvancedDrill="1" xr:uid="{31C08105-63B4-4628-8149-909803BBFDF0}">
  <cacheSource type="external" connectionId="9">
    <extLst>
      <ext xmlns:x14="http://schemas.microsoft.com/office/spreadsheetml/2009/9/main" uri="{F057638F-6D5F-4e77-A914-E7F072B9BCA8}">
        <x14:sourceConnection name="ThisWorkbookDataModel"/>
      </ext>
    </extLst>
  </cacheSource>
  <cacheFields count="3">
    <cacheField name="[Dim_products].[product_id].[product_id]" caption="product_id" numFmtId="0" hierarchy="8" level="1">
      <sharedItems count="10">
        <s v="BED2"/>
        <s v="BED5"/>
        <s v="COMPUTERS4"/>
        <s v="COMPUTERS6"/>
        <s v="CONSOLES1"/>
        <s v="COOL2"/>
        <s v="COOL3"/>
        <s v="FURNITURE1"/>
        <s v="FURNITURE2"/>
        <s v="PERFUMERY1"/>
      </sharedItems>
    </cacheField>
    <cacheField name="[Measures].[Conversion Rate%]" caption="Conversion Rate%" numFmtId="0" hierarchy="84"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fieldsUsage count="2">
        <fieldUsage x="-1"/>
        <fieldUsage x="0"/>
      </fieldsUsage>
    </cacheHierarchy>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2"/>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oneField="1">
      <fieldsUsage count="1">
        <fieldUsage x="1"/>
      </fieldsUsage>
    </cacheHierarchy>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9585486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59373148147" backgroundQuery="1" createdVersion="8" refreshedVersion="8" minRefreshableVersion="3" recordCount="0" supportSubquery="1" supportAdvancedDrill="1" xr:uid="{9E0D616C-ACD9-403E-9AFF-E73C19222BC9}">
  <cacheSource type="external" connectionId="9">
    <extLst>
      <ext xmlns:x14="http://schemas.microsoft.com/office/spreadsheetml/2009/9/main" uri="{F057638F-6D5F-4e77-A914-E7F072B9BCA8}">
        <x14:sourceConnection name="ThisWorkbookDataModel"/>
      </ext>
    </extLst>
  </cacheSource>
  <cacheFields count="5">
    <cacheField name="[Dim_Date].[Date Hierarchy].[Year]" caption="Year" numFmtId="0" hierarchy="1" level="1">
      <sharedItems containsSemiMixedTypes="0" containsString="0" containsNumber="1" containsInteger="1" minValue="2017" maxValue="2018" count="2">
        <n v="2017"/>
        <n v="2018"/>
      </sharedItems>
      <extLst>
        <ext xmlns:x15="http://schemas.microsoft.com/office/spreadsheetml/2010/11/main" uri="{4F2E5C28-24EA-4eb8-9CBF-B6C8F9C3D259}">
          <x15:cachedUniqueNames>
            <x15:cachedUniqueName index="0" name="[Dim_Date].[Date Hierarchy].[Year].&amp;[2017]"/>
            <x15:cachedUniqueName index="1" name="[Dim_Date].[Date Hierarchy].[Year].&amp;[2018]"/>
          </x15:cachedUniqueNames>
        </ext>
      </extLst>
    </cacheField>
    <cacheField name="[Dim_Date].[Date Hierarchy].[Month]" caption="Month" numFmtId="0" hierarchy="1" level="2">
      <sharedItems count="20">
        <s v="January"/>
        <s v="February"/>
        <s v="March"/>
        <s v="April"/>
        <s v="May"/>
        <s v="June"/>
        <s v="July"/>
        <s v="August"/>
        <s v="September"/>
        <s v="October"/>
        <s v="November"/>
        <s v="December"/>
        <s v="January"/>
        <s v="February"/>
        <s v="March"/>
        <s v="April"/>
        <s v="May"/>
        <s v="June"/>
        <s v="July"/>
        <s v="August"/>
      </sharedItems>
      <extLst>
        <ext xmlns:x15="http://schemas.microsoft.com/office/spreadsheetml/2010/11/main" uri="{4F2E5C28-24EA-4eb8-9CBF-B6C8F9C3D259}">
          <x15:cachedUniqueNames>
            <x15:cachedUniqueName index="0" name="[Dim_Date].[Date Hierarchy].[Year].&amp;[2017].&amp;[January]"/>
            <x15:cachedUniqueName index="1" name="[Dim_Date].[Date Hierarchy].[Year].&amp;[2017].&amp;[February]"/>
            <x15:cachedUniqueName index="2" name="[Dim_Date].[Date Hierarchy].[Year].&amp;[2017].&amp;[March]"/>
            <x15:cachedUniqueName index="3" name="[Dim_Date].[Date Hierarchy].[Year].&amp;[2017].&amp;[April]"/>
            <x15:cachedUniqueName index="4" name="[Dim_Date].[Date Hierarchy].[Year].&amp;[2017].&amp;[May]"/>
            <x15:cachedUniqueName index="5" name="[Dim_Date].[Date Hierarchy].[Year].&amp;[2017].&amp;[June]"/>
            <x15:cachedUniqueName index="6" name="[Dim_Date].[Date Hierarchy].[Year].&amp;[2017].&amp;[July]"/>
            <x15:cachedUniqueName index="7" name="[Dim_Date].[Date Hierarchy].[Year].&amp;[2017].&amp;[August]"/>
            <x15:cachedUniqueName index="8" name="[Dim_Date].[Date Hierarchy].[Year].&amp;[2017].&amp;[September]"/>
            <x15:cachedUniqueName index="9" name="[Dim_Date].[Date Hierarchy].[Year].&amp;[2017].&amp;[October]"/>
            <x15:cachedUniqueName index="10" name="[Dim_Date].[Date Hierarchy].[Year].&amp;[2017].&amp;[November]"/>
            <x15:cachedUniqueName index="11" name="[Dim_Date].[Date Hierarchy].[Year].&amp;[2017].&amp;[December]"/>
            <x15:cachedUniqueName index="12" name="[Dim_Date].[Date Hierarchy].[Year].&amp;[2018].&amp;[January]"/>
            <x15:cachedUniqueName index="13" name="[Dim_Date].[Date Hierarchy].[Year].&amp;[2018].&amp;[February]"/>
            <x15:cachedUniqueName index="14" name="[Dim_Date].[Date Hierarchy].[Year].&amp;[2018].&amp;[March]"/>
            <x15:cachedUniqueName index="15" name="[Dim_Date].[Date Hierarchy].[Year].&amp;[2018].&amp;[April]"/>
            <x15:cachedUniqueName index="16" name="[Dim_Date].[Date Hierarchy].[Year].&amp;[2018].&amp;[May]"/>
            <x15:cachedUniqueName index="17" name="[Dim_Date].[Date Hierarchy].[Year].&amp;[2018].&amp;[June]"/>
            <x15:cachedUniqueName index="18" name="[Dim_Date].[Date Hierarchy].[Year].&amp;[2018].&amp;[July]"/>
            <x15:cachedUniqueName index="19" name="[Dim_Date].[Date Hierarchy].[Year].&amp;[2018].&amp;[August]"/>
          </x15:cachedUniqueNames>
        </ext>
      </extLst>
    </cacheField>
    <cacheField name="[Dim_Date].[Date Hierarchy].[DateColumn]" caption="DateColumn" numFmtId="0" hierarchy="1" level="3">
      <sharedItems containsSemiMixedTypes="0" containsNonDate="0" containsString="0"/>
    </cacheField>
    <cacheField name="[Measures].[seasonality]" caption="seasonality" numFmtId="0" hierarchy="82" level="32767"/>
    <cacheField name="[Dim_products].[product_category_name].[product_category_name]" caption="product_category_name" numFmtId="0" hierarchy="9" level="1">
      <sharedItems containsSemiMixedTypes="0" containsNonDate="0" containsString="0"/>
    </cacheField>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fieldsUsage count="4">
        <fieldUsage x="-1"/>
        <fieldUsage x="0"/>
        <fieldUsage x="1"/>
        <fieldUsage x="2"/>
      </fieldsUsage>
    </cacheHierarchy>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4"/>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2"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oneField="1">
      <fieldsUsage count="1">
        <fieldUsage x="3"/>
      </fieldsUsage>
    </cacheHierarchy>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19809041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67077083336" backgroundQuery="1" createdVersion="8" refreshedVersion="8" minRefreshableVersion="3" recordCount="0" supportSubquery="1" supportAdvancedDrill="1" xr:uid="{FE5E3945-8E8F-4333-829F-E6097AB6E631}">
  <cacheSource type="external" connectionId="9">
    <extLst>
      <ext xmlns:x14="http://schemas.microsoft.com/office/spreadsheetml/2009/9/main" uri="{F057638F-6D5F-4e77-A914-E7F072B9BCA8}">
        <x14:sourceConnection name="ThisWorkbookDataModel"/>
      </ext>
    </extLst>
  </cacheSource>
  <cacheFields count="3">
    <cacheField name="[Dim_products].[product_category_name].[product_category_name]" caption="product_category_name" numFmtId="0" hierarchy="9" level="1">
      <sharedItems count="9">
        <s v="BED_BATH_TABLE"/>
        <s v="COMPUTERS_ACCESSORIES"/>
        <s v="CONSOLES_GAMES"/>
        <s v="COOL_STUFF"/>
        <s v="FURNITURE_DECOR"/>
        <s v="GARDEN_TOOLS"/>
        <s v="HEALTH_BEAUTY"/>
        <s v="PERFUMERY"/>
        <s v="WATCHES_GIFTS"/>
      </sharedItems>
    </cacheField>
    <cacheField name="[Measures].[avg unit price]" caption="avg unit price" numFmtId="0" hierarchy="60" level="32767"/>
    <cacheField name="[Measures].[Avg Market Price]" caption="Avg Market Price" numFmtId="0" hierarchy="71" level="32767"/>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0"/>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oneField="1">
      <fieldsUsage count="1">
        <fieldUsage x="1"/>
      </fieldsUsage>
    </cacheHierarchy>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oneField="1">
      <fieldsUsage count="1">
        <fieldUsage x="2"/>
      </fieldsUsage>
    </cacheHierarchy>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8944472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67077430559" backgroundQuery="1" createdVersion="8" refreshedVersion="8" minRefreshableVersion="3" recordCount="0" supportSubquery="1" supportAdvancedDrill="1" xr:uid="{9F068658-70C9-494D-AB33-3D905CE2A0B5}">
  <cacheSource type="external" connectionId="9">
    <extLst>
      <ext xmlns:x14="http://schemas.microsoft.com/office/spreadsheetml/2009/9/main" uri="{F057638F-6D5F-4e77-A914-E7F072B9BCA8}">
        <x14:sourceConnection name="ThisWorkbookDataModel"/>
      </ext>
    </extLst>
  </cacheSource>
  <cacheFields count="3">
    <cacheField name="[Dim_products].[product_category_name].[product_category_name]" caption="product_category_name" numFmtId="0" hierarchy="9" level="1">
      <sharedItems count="9">
        <s v="BED_BATH_TABLE"/>
        <s v="COMPUTERS_ACCESSORIES"/>
        <s v="CONSOLES_GAMES"/>
        <s v="COOL_STUFF"/>
        <s v="FURNITURE_DECOR"/>
        <s v="GARDEN_TOOLS"/>
        <s v="HEALTH_BEAUTY"/>
        <s v="PERFUMERY"/>
        <s v="WATCHES_GIFTS"/>
      </sharedItems>
    </cacheField>
    <cacheField name="[Measures].[avg freight price]" caption="avg freight price" numFmtId="0" hierarchy="64" level="32767"/>
    <cacheField name="[Measures].[Avg Market Freight Price]" caption="Avg Market Freight Price" numFmtId="0" hierarchy="73" level="32767"/>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fieldsUsage count="2">
        <fieldUsage x="-1"/>
        <fieldUsage x="0"/>
      </fieldsUsage>
    </cacheHierarchy>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oneField="1">
      <fieldsUsage count="1">
        <fieldUsage x="1"/>
      </fieldsUsage>
    </cacheHierarchy>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oneField="1">
      <fieldsUsage count="1">
        <fieldUsage x="2"/>
      </fieldsUsage>
    </cacheHierarchy>
    <cacheHierarchy uniqueName="[Measures].[Price Variance]" caption="Price Variance" measure="1" displayFolder="" measureGroup="Messy_Retail_Data" count="0"/>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4536702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s_new" refreshedDate="46273.767509027777" backgroundQuery="1" createdVersion="8" refreshedVersion="8" minRefreshableVersion="3" recordCount="0" supportSubquery="1" supportAdvancedDrill="1" xr:uid="{73D18355-0846-4CF4-B73D-14731F2B0CB5}">
  <cacheSource type="external" connectionId="9">
    <extLst>
      <ext xmlns:x14="http://schemas.microsoft.com/office/spreadsheetml/2009/9/main" uri="{F057638F-6D5F-4e77-A914-E7F072B9BCA8}">
        <x14:sourceConnection name="ThisWorkbookDataModel"/>
      </ext>
    </extLst>
  </cacheSource>
  <cacheFields count="2">
    <cacheField name="[Dim_products].[product_id].[product_id]" caption="product_id" numFmtId="0" hierarchy="8" level="1">
      <sharedItems count="10">
        <s v="BED5"/>
        <s v="COOL4"/>
        <s v="GARDEN5"/>
        <s v="GARDEN8"/>
        <s v="HEALTH2"/>
        <s v="HEALTH3"/>
        <s v="HEALTH5"/>
        <s v="WATCHES5"/>
        <s v="WATCHES7"/>
        <s v="WATCHES8"/>
      </sharedItems>
    </cacheField>
    <cacheField name="[Measures].[Price Variance]" caption="Price Variance" numFmtId="0" hierarchy="74" level="32767"/>
  </cacheFields>
  <cacheHierarchies count="95">
    <cacheHierarchy uniqueName="[Dim_Date].[Date]" caption="Date" attribute="1" time="1" keyAttribute="1" defaultMemberUniqueName="[Dim_Date].[Date].[All]" allUniqueName="[Dim_Date].[Date].[All]" dimensionUniqueName="[Dim_Date]" displayFolder="" count="0" memberValueDatatype="7" unbalanced="0"/>
    <cacheHierarchy uniqueName="[Dim_Date].[Date Hierarchy]" caption="Date Hierarchy" time="1" defaultMemberUniqueName="[Dim_Date].[Date Hierarchy].[All]" allUniqueName="[Dim_Date].[Date Hierarchy].[All]" dimensionUniqueName="[Dim_Date]" displayFolder="" count="4" unbalanced="0"/>
    <cacheHierarchy uniqueName="[Dim_Date].[Year]" caption="Year" attribute="1" time="1" defaultMemberUniqueName="[Dim_Date].[Year].[All]" allUniqueName="[Dim_Date].[Year].[All]" dimensionUniqueName="[Dim_Date]" displayFolder="" count="0" memberValueDatatype="20" unbalanced="0"/>
    <cacheHierarchy uniqueName="[Dim_Date].[Month Number]" caption="Month Number" attribute="1" time="1" defaultMemberUniqueName="[Dim_Date].[Month Number].[All]" allUniqueName="[Dim_Date].[Month Number].[All]" dimensionUniqueName="[Dim_Date]" displayFolder="" count="0" memberValueDatatype="20" unbalanced="0"/>
    <cacheHierarchy uniqueName="[Dim_Date].[Month]" caption="Month" attribute="1" time="1" defaultMemberUniqueName="[Dim_Date].[Month].[All]" allUniqueName="[Dim_Date].[Month].[All]" dimensionUniqueName="[Dim_Date]" displayFolder="" count="0" memberValueDatatype="130" unbalanced="0"/>
    <cacheHierarchy uniqueName="[Dim_Date].[MMM-YYYY]" caption="MMM-YYYY" attribute="1" time="1" defaultMemberUniqueName="[Dim_Date].[MMM-YYYY].[All]" allUniqueName="[Dim_Date].[MMM-YYYY].[All]" dimensionUniqueName="[Dim_Date]" displayFolder="" count="0" memberValueDatatype="130" unbalanced="0"/>
    <cacheHierarchy uniqueName="[Dim_Date].[Day Of Week Number]" caption="Day Of Week Number" attribute="1" time="1" defaultMemberUniqueName="[Dim_Date].[Day Of Week Number].[All]" allUniqueName="[Dim_Date].[Day Of Week Number].[All]" dimensionUniqueName="[Dim_Date]" displayFolder="" count="0" memberValueDatatype="20" unbalanced="0"/>
    <cacheHierarchy uniqueName="[Dim_Date].[Day Of Week]" caption="Day Of Week" attribute="1" time="1" defaultMemberUniqueName="[Dim_Date].[Day Of Week].[All]" allUniqueName="[Dim_Date].[Day Of Week].[All]" dimensionUniqueName="[Dim_Date]" displayFolder="" count="0" memberValueDatatype="130" unbalanced="0"/>
    <cacheHierarchy uniqueName="[Dim_products].[product_id]" caption="product_id" attribute="1" defaultMemberUniqueName="[Dim_products].[product_id].[All]" allUniqueName="[Dim_products].[product_id].[All]" dimensionUniqueName="[Dim_products]" displayFolder="" count="2" memberValueDatatype="130" unbalanced="0">
      <fieldsUsage count="2">
        <fieldUsage x="-1"/>
        <fieldUsage x="0"/>
      </fieldsUsage>
    </cacheHierarchy>
    <cacheHierarchy uniqueName="[Dim_products].[product_category_name]" caption="product_category_name" attribute="1" defaultMemberUniqueName="[Dim_products].[product_category_name].[All]" allUniqueName="[Dim_products].[product_category_name].[All]" dimensionUniqueName="[Dim_products]" displayFolder="" count="2" memberValueDatatype="130" unbalanced="0"/>
    <cacheHierarchy uniqueName="[Dim_products].[product_name_length]" caption="product_name_length" attribute="1" defaultMemberUniqueName="[Dim_products].[product_name_length].[All]" allUniqueName="[Dim_products].[product_name_length].[All]" dimensionUniqueName="[Dim_products]" displayFolder="" count="0" memberValueDatatype="20" unbalanced="0"/>
    <cacheHierarchy uniqueName="[Dim_products].[product_desc_length]" caption="product_desc_length" attribute="1" defaultMemberUniqueName="[Dim_products].[product_desc_length].[All]" allUniqueName="[Dim_products].[product_desc_length].[All]" dimensionUniqueName="[Dim_products]" displayFolder="" count="0" memberValueDatatype="20" unbalanced="0"/>
    <cacheHierarchy uniqueName="[Dim_products].[product_photos_qty]" caption="product_photos_qty" attribute="1" defaultMemberUniqueName="[Dim_products].[product_photos_qty].[All]" allUniqueName="[Dim_products].[product_photos_qty].[All]" dimensionUniqueName="[Dim_products]" displayFolder="" count="0" memberValueDatatype="20" unbalanced="0"/>
    <cacheHierarchy uniqueName="[Dim_products].[cleaned_product_weight]" caption="cleaned_product_weight" attribute="1" defaultMemberUniqueName="[Dim_products].[cleaned_product_weight].[All]" allUniqueName="[Dim_products].[cleaned_product_weight].[All]" dimensionUniqueName="[Dim_products]" displayFolder="" count="0" memberValueDatatype="20" unbalanced="0"/>
    <cacheHierarchy uniqueName="[Dim_products].[volume]" caption="volume" attribute="1" defaultMemberUniqueName="[Dim_products].[volume].[All]" allUniqueName="[Dim_products].[volume].[All]" dimensionUniqueName="[Dim_products]" displayFolder="" count="0" memberValueDatatype="20" unbalanced="0"/>
    <cacheHierarchy uniqueName="[Dim_products].[product desc length category]" caption="product desc length category" attribute="1" defaultMemberUniqueName="[Dim_products].[product desc length category].[All]" allUniqueName="[Dim_products].[product desc length category].[All]" dimensionUniqueName="[Dim_products]" displayFolder="" count="0" memberValueDatatype="130" unbalanced="0"/>
    <cacheHierarchy uniqueName="[Messy_Retail_Data].[product_id]" caption="product_id" attribute="1" defaultMemberUniqueName="[Messy_Retail_Data].[product_id].[All]" allUniqueName="[Messy_Retail_Data].[product_id].[All]" dimensionUniqueName="[Messy_Retail_Data]" displayFolder="" count="0" memberValueDatatype="130" unbalanced="0"/>
    <cacheHierarchy uniqueName="[Messy_Retail_Data].[product_category_name]" caption="product_category_name" attribute="1" defaultMemberUniqueName="[Messy_Retail_Data].[product_category_name].[All]" allUniqueName="[Messy_Retail_Data].[product_category_name].[All]" dimensionUniqueName="[Messy_Retail_Data]" displayFolder="" count="0" memberValueDatatype="130" unbalanced="0"/>
    <cacheHierarchy uniqueName="[Messy_Retail_Data].[product_name_length]" caption="product_name_length" attribute="1" defaultMemberUniqueName="[Messy_Retail_Data].[product_name_length].[All]" allUniqueName="[Messy_Retail_Data].[product_name_length].[All]" dimensionUniqueName="[Messy_Retail_Data]" displayFolder="" count="0" memberValueDatatype="20" unbalanced="0"/>
    <cacheHierarchy uniqueName="[Messy_Retail_Data].[product_desc_length]" caption="product_desc_length" attribute="1" defaultMemberUniqueName="[Messy_Retail_Data].[product_desc_length].[All]" allUniqueName="[Messy_Retail_Data].[product_desc_length].[All]" dimensionUniqueName="[Messy_Retail_Data]" displayFolder="" count="0" memberValueDatatype="20" unbalanced="0"/>
    <cacheHierarchy uniqueName="[Messy_Retail_Data].[qty]" caption="qty" attribute="1" defaultMemberUniqueName="[Messy_Retail_Data].[qty].[All]" allUniqueName="[Messy_Retail_Data].[qty].[All]" dimensionUniqueName="[Messy_Retail_Data]" displayFolder="" count="0" memberValueDatatype="20" unbalanced="0"/>
    <cacheHierarchy uniqueName="[Messy_Retail_Data].[customers]" caption="customers" attribute="1" defaultMemberUniqueName="[Messy_Retail_Data].[customers].[All]" allUniqueName="[Messy_Retail_Data].[customers].[All]" dimensionUniqueName="[Messy_Retail_Data]" displayFolder="" count="0" memberValueDatatype="20" unbalanced="0"/>
    <cacheHierarchy uniqueName="[Messy_Retail_Data].[unit_price_cleaned]" caption="unit_price_cleaned" attribute="1" defaultMemberUniqueName="[Messy_Retail_Data].[unit_price_cleaned].[All]" allUniqueName="[Messy_Retail_Data].[unit_price_cleaned].[All]" dimensionUniqueName="[Messy_Retail_Data]" displayFolder="" count="0" memberValueDatatype="5" unbalanced="0"/>
    <cacheHierarchy uniqueName="[Messy_Retail_Data].[total_price.1]" caption="total_price.1" attribute="1" defaultMemberUniqueName="[Messy_Retail_Data].[total_price.1].[All]" allUniqueName="[Messy_Retail_Data].[total_price.1].[All]" dimensionUniqueName="[Messy_Retail_Data]" displayFolder="" count="0" memberValueDatatype="5" unbalanced="0"/>
    <cacheHierarchy uniqueName="[Messy_Retail_Data].[cleaned_freight_price]" caption="cleaned_freight_price" attribute="1" defaultMemberUniqueName="[Messy_Retail_Data].[cleaned_freight_price].[All]" allUniqueName="[Messy_Retail_Data].[cleaned_freight_price].[All]" dimensionUniqueName="[Messy_Retail_Data]" displayFolder="" count="0" memberValueDatatype="5" unbalanced="0"/>
    <cacheHierarchy uniqueName="[Messy_Retail_Data].[product_photos_qty]" caption="product_photos_qty" attribute="1" defaultMemberUniqueName="[Messy_Retail_Data].[product_photos_qty].[All]" allUniqueName="[Messy_Retail_Data].[product_photos_qty].[All]" dimensionUniqueName="[Messy_Retail_Data]" displayFolder="" count="0" memberValueDatatype="20" unbalanced="0"/>
    <cacheHierarchy uniqueName="[Messy_Retail_Data].[cleaned_product_weight]" caption="cleaned_product_weight" attribute="1" defaultMemberUniqueName="[Messy_Retail_Data].[cleaned_product_weight].[All]" allUniqueName="[Messy_Retail_Data].[cleaned_product_weight].[All]" dimensionUniqueName="[Messy_Retail_Data]" displayFolder="" count="0" memberValueDatatype="20" unbalanced="0"/>
    <cacheHierarchy uniqueName="[Messy_Retail_Data].[Product_Score]" caption="Product_Score" attribute="1" defaultMemberUniqueName="[Messy_Retail_Data].[Product_Score].[All]" allUniqueName="[Messy_Retail_Data].[Product_Score].[All]" dimensionUniqueName="[Messy_Retail_Data]" displayFolder="" count="0" memberValueDatatype="5" unbalanced="0"/>
    <cacheHierarchy uniqueName="[Messy_Retail_Data].[weekday]" caption="weekday" attribute="1" defaultMemberUniqueName="[Messy_Retail_Data].[weekday].[All]" allUniqueName="[Messy_Retail_Data].[weekday].[All]" dimensionUniqueName="[Messy_Retail_Data]" displayFolder="" count="0" memberValueDatatype="20" unbalanced="0"/>
    <cacheHierarchy uniqueName="[Messy_Retail_Data].[weekend]" caption="weekend" attribute="1" defaultMemberUniqueName="[Messy_Retail_Data].[weekend].[All]" allUniqueName="[Messy_Retail_Data].[weekend].[All]" dimensionUniqueName="[Messy_Retail_Data]" displayFolder="" count="0" memberValueDatatype="20" unbalanced="0"/>
    <cacheHierarchy uniqueName="[Messy_Retail_Data].[holiday]" caption="holiday" attribute="1" defaultMemberUniqueName="[Messy_Retail_Data].[holiday].[All]" allUniqueName="[Messy_Retail_Data].[holiday].[All]" dimensionUniqueName="[Messy_Retail_Data]" displayFolder="" count="0" memberValueDatatype="20" unbalanced="0"/>
    <cacheHierarchy uniqueName="[Messy_Retail_Data].[month]" caption="month" attribute="1" defaultMemberUniqueName="[Messy_Retail_Data].[month].[All]" allUniqueName="[Messy_Retail_Data].[month].[All]" dimensionUniqueName="[Messy_Retail_Data]" displayFolder="" count="0" memberValueDatatype="20" unbalanced="0"/>
    <cacheHierarchy uniqueName="[Messy_Retail_Data].[year]" caption="year" attribute="1" defaultMemberUniqueName="[Messy_Retail_Data].[year].[All]" allUniqueName="[Messy_Retail_Data].[year].[All]" dimensionUniqueName="[Messy_Retail_Data]" displayFolder="" count="0" memberValueDatatype="20" unbalanced="0"/>
    <cacheHierarchy uniqueName="[Messy_Retail_Data].[s]" caption="s" attribute="1" defaultMemberUniqueName="[Messy_Retail_Data].[s].[All]" allUniqueName="[Messy_Retail_Data].[s].[All]" dimensionUniqueName="[Messy_Retail_Data]" displayFolder="" count="0" memberValueDatatype="5" unbalanced="0"/>
    <cacheHierarchy uniqueName="[Messy_Retail_Data].[volume]" caption="volume" attribute="1" defaultMemberUniqueName="[Messy_Retail_Data].[volume].[All]" allUniqueName="[Messy_Retail_Data].[volume].[All]" dimensionUniqueName="[Messy_Retail_Data]" displayFolder="" count="0" memberValueDatatype="20" unbalanced="0"/>
    <cacheHierarchy uniqueName="[Messy_Retail_Data].[comp_1]" caption="comp_1" attribute="1" defaultMemberUniqueName="[Messy_Retail_Data].[comp_1].[All]" allUniqueName="[Messy_Retail_Data].[comp_1].[All]" dimensionUniqueName="[Messy_Retail_Data]" displayFolder="" count="0" memberValueDatatype="5" unbalanced="0"/>
    <cacheHierarchy uniqueName="[Messy_Retail_Data].[ps1]" caption="ps1" attribute="1" defaultMemberUniqueName="[Messy_Retail_Data].[ps1].[All]" allUniqueName="[Messy_Retail_Data].[ps1].[All]" dimensionUniqueName="[Messy_Retail_Data]" displayFolder="" count="0" memberValueDatatype="5" unbalanced="0"/>
    <cacheHierarchy uniqueName="[Messy_Retail_Data].[fp1]" caption="fp1" attribute="1" defaultMemberUniqueName="[Messy_Retail_Data].[fp1].[All]" allUniqueName="[Messy_Retail_Data].[fp1].[All]" dimensionUniqueName="[Messy_Retail_Data]" displayFolder="" count="0" memberValueDatatype="5" unbalanced="0"/>
    <cacheHierarchy uniqueName="[Messy_Retail_Data].[comp_2]" caption="comp_2" attribute="1" defaultMemberUniqueName="[Messy_Retail_Data].[comp_2].[All]" allUniqueName="[Messy_Retail_Data].[comp_2].[All]" dimensionUniqueName="[Messy_Retail_Data]" displayFolder="" count="0" memberValueDatatype="5" unbalanced="0"/>
    <cacheHierarchy uniqueName="[Messy_Retail_Data].[ps2]" caption="ps2" attribute="1" defaultMemberUniqueName="[Messy_Retail_Data].[ps2].[All]" allUniqueName="[Messy_Retail_Data].[ps2].[All]" dimensionUniqueName="[Messy_Retail_Data]" displayFolder="" count="0" memberValueDatatype="5" unbalanced="0"/>
    <cacheHierarchy uniqueName="[Messy_Retail_Data].[fp2]" caption="fp2" attribute="1" defaultMemberUniqueName="[Messy_Retail_Data].[fp2].[All]" allUniqueName="[Messy_Retail_Data].[fp2].[All]" dimensionUniqueName="[Messy_Retail_Data]" displayFolder="" count="0" memberValueDatatype="5" unbalanced="0"/>
    <cacheHierarchy uniqueName="[Messy_Retail_Data].[comp_3]" caption="comp_3" attribute="1" defaultMemberUniqueName="[Messy_Retail_Data].[comp_3].[All]" allUniqueName="[Messy_Retail_Data].[comp_3].[All]" dimensionUniqueName="[Messy_Retail_Data]" displayFolder="" count="0" memberValueDatatype="5" unbalanced="0"/>
    <cacheHierarchy uniqueName="[Messy_Retail_Data].[ps3]" caption="ps3" attribute="1" defaultMemberUniqueName="[Messy_Retail_Data].[ps3].[All]" allUniqueName="[Messy_Retail_Data].[ps3].[All]" dimensionUniqueName="[Messy_Retail_Data]" displayFolder="" count="0" memberValueDatatype="5" unbalanced="0"/>
    <cacheHierarchy uniqueName="[Messy_Retail_Data].[fp3]" caption="fp3" attribute="1" defaultMemberUniqueName="[Messy_Retail_Data].[fp3].[All]" allUniqueName="[Messy_Retail_Data].[fp3].[All]" dimensionUniqueName="[Messy_Retail_Data]" displayFolder="" count="0" memberValueDatatype="5" unbalanced="0"/>
    <cacheHierarchy uniqueName="[Messy_Retail_Data].[lag_price]" caption="lag_price" attribute="1" defaultMemberUniqueName="[Messy_Retail_Data].[lag_price].[All]" allUniqueName="[Messy_Retail_Data].[lag_price].[All]" dimensionUniqueName="[Messy_Retail_Data]" displayFolder="" count="0" memberValueDatatype="5" unbalanced="0"/>
    <cacheHierarchy uniqueName="[Messy_Retail_Data].[Date]" caption="Date" attribute="1" time="1" defaultMemberUniqueName="[Messy_Retail_Data].[Date].[All]" allUniqueName="[Messy_Retail_Data].[Date].[All]" dimensionUniqueName="[Messy_Retail_Data]" displayFolder="" count="0" memberValueDatatype="7" unbalanced="0"/>
    <cacheHierarchy uniqueName="[Messy_Retail_Data].[Value Category]" caption="Value Category" attribute="1" defaultMemberUniqueName="[Messy_Retail_Data].[Value Category].[All]" allUniqueName="[Messy_Retail_Data].[Value Category].[All]" dimensionUniqueName="[Messy_Retail_Data]" displayFolder="" count="0" memberValueDatatype="130" unbalanced="0"/>
    <cacheHierarchy uniqueName="[Measures].[Sum of Product_Score]" caption="Sum of Product_Score" measure="1" displayFolder="" measureGroup="Messy_Retail_Data" count="0">
      <extLst>
        <ext xmlns:x15="http://schemas.microsoft.com/office/spreadsheetml/2010/11/main" uri="{B97F6D7D-B522-45F9-BDA1-12C45D357490}">
          <x15:cacheHierarchy aggregatedColumn="27"/>
        </ext>
      </extLst>
    </cacheHierarchy>
    <cacheHierarchy uniqueName="[Measures].[Sum of product_photos_qty]" caption="Sum of product_photos_qty" measure="1" displayFolder="" measureGroup="Dim_products" count="0">
      <extLst>
        <ext xmlns:x15="http://schemas.microsoft.com/office/spreadsheetml/2010/11/main" uri="{B97F6D7D-B522-45F9-BDA1-12C45D357490}">
          <x15:cacheHierarchy aggregatedColumn="12"/>
        </ext>
      </extLst>
    </cacheHierarchy>
    <cacheHierarchy uniqueName="[Measures].[Sum of product_desc_length]" caption="Sum of product_desc_length" measure="1" displayFolder="" measureGroup="Dim_products" count="0">
      <extLst>
        <ext xmlns:x15="http://schemas.microsoft.com/office/spreadsheetml/2010/11/main" uri="{B97F6D7D-B522-45F9-BDA1-12C45D357490}">
          <x15:cacheHierarchy aggregatedColumn="11"/>
        </ext>
      </extLst>
    </cacheHierarchy>
    <cacheHierarchy uniqueName="[Measures].[Sum of cleaned_freight_price]" caption="Sum of cleaned_freight_price" measure="1" displayFolder="" measureGroup="Messy_Retail_Data" count="0">
      <extLst>
        <ext xmlns:x15="http://schemas.microsoft.com/office/spreadsheetml/2010/11/main" uri="{B97F6D7D-B522-45F9-BDA1-12C45D357490}">
          <x15:cacheHierarchy aggregatedColumn="24"/>
        </ext>
      </extLst>
    </cacheHierarchy>
    <cacheHierarchy uniqueName="[Measures].[Sum of cleaned_product_weight]" caption="Sum of cleaned_product_weight" measure="1" displayFolder="" measureGroup="Dim_products" count="0">
      <extLst>
        <ext xmlns:x15="http://schemas.microsoft.com/office/spreadsheetml/2010/11/main" uri="{B97F6D7D-B522-45F9-BDA1-12C45D357490}">
          <x15:cacheHierarchy aggregatedColumn="13"/>
        </ext>
      </extLst>
    </cacheHierarchy>
    <cacheHierarchy uniqueName="[Measures].[Sum of weekday]" caption="Sum of weekday" measure="1" displayFolder="" measureGroup="Messy_Retail_Data" count="0">
      <extLst>
        <ext xmlns:x15="http://schemas.microsoft.com/office/spreadsheetml/2010/11/main" uri="{B97F6D7D-B522-45F9-BDA1-12C45D357490}">
          <x15:cacheHierarchy aggregatedColumn="28"/>
        </ext>
      </extLst>
    </cacheHierarchy>
    <cacheHierarchy uniqueName="[Measures].[Sum of weekend]" caption="Sum of weekend" measure="1" displayFolder="" measureGroup="Messy_Retail_Data" count="0">
      <extLst>
        <ext xmlns:x15="http://schemas.microsoft.com/office/spreadsheetml/2010/11/main" uri="{B97F6D7D-B522-45F9-BDA1-12C45D357490}">
          <x15:cacheHierarchy aggregatedColumn="29"/>
        </ext>
      </extLst>
    </cacheHierarchy>
    <cacheHierarchy uniqueName="[Measures].[Sum of holiday]" caption="Sum of holiday" measure="1" displayFolder="" measureGroup="Messy_Retail_Data" count="0">
      <extLst>
        <ext xmlns:x15="http://schemas.microsoft.com/office/spreadsheetml/2010/11/main" uri="{B97F6D7D-B522-45F9-BDA1-12C45D357490}">
          <x15:cacheHierarchy aggregatedColumn="30"/>
        </ext>
      </extLst>
    </cacheHierarchy>
    <cacheHierarchy uniqueName="[Measures].[Count of product_id]" caption="Count of product_id" measure="1" displayFolder="" measureGroup="Dim_products" count="0">
      <extLst>
        <ext xmlns:x15="http://schemas.microsoft.com/office/spreadsheetml/2010/11/main" uri="{B97F6D7D-B522-45F9-BDA1-12C45D357490}">
          <x15:cacheHierarchy aggregatedColumn="8"/>
        </ext>
      </extLst>
    </cacheHierarchy>
    <cacheHierarchy uniqueName="[Measures].[Count of product_id 2]" caption="Count of product_id 2" measure="1" displayFolder="" measureGroup="Messy_Retail_Data" count="0">
      <extLst>
        <ext xmlns:x15="http://schemas.microsoft.com/office/spreadsheetml/2010/11/main" uri="{B97F6D7D-B522-45F9-BDA1-12C45D357490}">
          <x15:cacheHierarchy aggregatedColumn="16"/>
        </ext>
      </extLst>
    </cacheHierarchy>
    <cacheHierarchy uniqueName="[Measures].[Count of Value Category]" caption="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Distinct Count of Value Category]" caption="Distinct Count of Value Category" measure="1" displayFolder="" measureGroup="Messy_Retail_Data" count="0">
      <extLst>
        <ext xmlns:x15="http://schemas.microsoft.com/office/spreadsheetml/2010/11/main" uri="{B97F6D7D-B522-45F9-BDA1-12C45D357490}">
          <x15:cacheHierarchy aggregatedColumn="46"/>
        </ext>
      </extLst>
    </cacheHierarchy>
    <cacheHierarchy uniqueName="[Measures].[total units sold]" caption="total units sold" measure="1" displayFolder="" measureGroup="Messy_Retail_Data" count="0"/>
    <cacheHierarchy uniqueName="[Measures].[avg unit price]" caption="avg unit price" measure="1" displayFolder="" measureGroup="Messy_Retail_Data" count="0"/>
    <cacheHierarchy uniqueName="[Measures].[total sales]" caption="total sales" measure="1" displayFolder="" measureGroup="Messy_Retail_Data" count="0"/>
    <cacheHierarchy uniqueName="[Measures].[Total Traffic]" caption="Total Traffic" measure="1" displayFolder="" measureGroup="Messy_Retail_Data" count="0"/>
    <cacheHierarchy uniqueName="[Measures].[sales per customer]" caption="sales per customer" measure="1" displayFolder="" measureGroup="Messy_Retail_Data" count="0"/>
    <cacheHierarchy uniqueName="[Measures].[avg freight price]" caption="avg freight price" measure="1" displayFolder="" measureGroup="Messy_Retail_Data" count="0"/>
    <cacheHierarchy uniqueName="[Measures].[avg product score]" caption="avg product score" measure="1" displayFolder="" measureGroup="Messy_Retail_Data" count="0"/>
    <cacheHierarchy uniqueName="[Measures].[total transactions]" caption="total transactions" measure="1" displayFolder="" measureGroup="Messy_Retail_Data" count="0"/>
    <cacheHierarchy uniqueName="[Measures].[total freight cost]" caption="total freight cost" measure="1" displayFolder="" measureGroup="Messy_Retail_Data" count="0"/>
    <cacheHierarchy uniqueName="[Measures].[freight cost per unit]" caption="freight cost per unit" measure="1" displayFolder="" measureGroup="Messy_Retail_Data" count="0"/>
    <cacheHierarchy uniqueName="[Measures].[Revenue last month]" caption="Revenue last month" measure="1" displayFolder="" measureGroup="Messy_Retail_Data" count="0"/>
    <cacheHierarchy uniqueName="[Measures].[Revenue MOM%]" caption="Revenue MOM%" measure="1" displayFolder="" measureGroup="Messy_Retail_Data" count="0"/>
    <cacheHierarchy uniqueName="[Measures].[Avg Market Price]" caption="Avg Market Price" measure="1" displayFolder="" measureGroup="Messy_Retail_Data" count="0"/>
    <cacheHierarchy uniqueName="[Measures].[Avg Market Score]" caption="Avg Market Score" measure="1" displayFolder="" measureGroup="Messy_Retail_Data" count="0"/>
    <cacheHierarchy uniqueName="[Measures].[Avg Market Freight Price]" caption="Avg Market Freight Price" measure="1" displayFolder="" measureGroup="Messy_Retail_Data" count="0"/>
    <cacheHierarchy uniqueName="[Measures].[Price Variance]" caption="Price Variance" measure="1" displayFolder="" measureGroup="Messy_Retail_Data" count="0" oneField="1">
      <fieldsUsage count="1">
        <fieldUsage x="1"/>
      </fieldsUsage>
    </cacheHierarchy>
    <cacheHierarchy uniqueName="[Measures].[Avg lag price]" caption="Avg lag price" measure="1" displayFolder="" measureGroup="Messy_Retail_Data" count="0"/>
    <cacheHierarchy uniqueName="[Measures].[MOM Price Change %]" caption="MOM Price Change %" measure="1" displayFolder="" measureGroup="Messy_Retail_Data" count="0"/>
    <cacheHierarchy uniqueName="[Measures].[MOM Conversion Rate]" caption="MOM Conversion Rate" measure="1" displayFolder="" measureGroup="Messy_Retail_Data" count="0"/>
    <cacheHierarchy uniqueName="[Measures].[REVENUE YTD]" caption="REVENUE YTD" measure="1" displayFolder="" measureGroup="Messy_Retail_Data" count="0"/>
    <cacheHierarchy uniqueName="[Measures].[REVENUE MTD]" caption="REVENUE MTD" measure="1" displayFolder="" measureGroup="Messy_Retail_Data" count="0"/>
    <cacheHierarchy uniqueName="[Measures].[AVG product Photos]" caption="AVG product Photos" measure="1" displayFolder="" measureGroup="Messy_Retail_Data" count="0"/>
    <cacheHierarchy uniqueName="[Measures].[avg product weight]" caption="avg product weight" measure="1" displayFolder="" measureGroup="Messy_Retail_Data" count="0"/>
    <cacheHierarchy uniqueName="[Measures].[seasonality]" caption="seasonality" measure="1" displayFolder="" measureGroup="Messy_Retail_Data" count="0"/>
    <cacheHierarchy uniqueName="[Measures].[REVENUE GROWTH]" caption="REVENUE GROWTH" measure="1" displayFolder="" measureGroup="Messy_Retail_Data" count="0"/>
    <cacheHierarchy uniqueName="[Measures].[Conversion Rate%]" caption="Conversion Rate%" measure="1" displayFolder="" measureGroup="Messy_Retail_Data" count="0"/>
    <cacheHierarchy uniqueName="[Measures].[Freight Variance]" caption="Freight Variance" measure="1" displayFolder="" measureGroup="Messy_Retail_Data" count="0"/>
    <cacheHierarchy uniqueName="[Measures].[Quality Variance]" caption="Quality Variance" measure="1" displayFolder="" measureGroup="Messy_Retail_Data" count="0"/>
    <cacheHierarchy uniqueName="[Measures].[Product Count]" caption="Product Count" measure="1" displayFolder="" measureGroup="Messy_Retail_Data" count="0"/>
    <cacheHierarchy uniqueName="[Measures].[MOM Units Sold%]" caption="MOM Units Sold%" measure="1" displayFolder="" measureGroup="Messy_Retail_Data" count="0"/>
    <cacheHierarchy uniqueName="[Measures].[Sales Variance]" caption="Sales Variance" measure="1" displayFolder="" measureGroup="Messy_Retail_Data" count="0"/>
    <cacheHierarchy uniqueName="[Measures].[products]" caption="products" measure="1" displayFolder="" measureGroup="Messy_Retail_Data" count="0"/>
    <cacheHierarchy uniqueName="[Measures].[__XL_Count Messy_Retail_Data]" caption="__XL_Count Messy_Retail_Data" measure="1" displayFolder="" measureGroup="Messy_Retail_Data" count="0" hidden="1"/>
    <cacheHierarchy uniqueName="[Measures].[__XL_Count Dim_products]" caption="__XL_Count Dim_products" measure="1" displayFolder="" measureGroup="Dim_products" count="0" hidden="1"/>
    <cacheHierarchy uniqueName="[Measures].[__XL_Count Calendar]" caption="__XL_Count Calendar" measure="1" displayFolder="" measureGroup="Dim_Date" count="0" hidden="1"/>
    <cacheHierarchy uniqueName="[Measures].[__No measures defined]" caption="__No measures defined" measure="1" displayFolder="" count="0" hidden="1"/>
  </cacheHierarchies>
  <kpis count="0"/>
  <dimensions count="4">
    <dimension name="Dim_Date" uniqueName="[Dim_Date]" caption="Dim_Date"/>
    <dimension name="Dim_products" uniqueName="[Dim_products]" caption="Dim_products"/>
    <dimension measure="1" name="Measures" uniqueName="[Measures]" caption="Measures"/>
    <dimension name="Messy_Retail_Data" uniqueName="[Messy_Retail_Data]" caption="Messy_Retail_Data"/>
  </dimensions>
  <measureGroups count="3">
    <measureGroup name="Dim_Date" caption="Dim_Date"/>
    <measureGroup name="Dim_products" caption="Dim_products"/>
    <measureGroup name="Messy_Retail_Data" caption="Messy_Retail_Data"/>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pivotCacheId="5993018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4F1B9-280F-41E8-A8A9-D85FBE52175B}" name="PivotChartTable12" cacheId="44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C11" firstHeaderRow="0" firstDataRow="1" firstDataCol="1"/>
  <pivotFields count="6">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0">
    <i>
      <x v="7"/>
    </i>
    <i>
      <x v="3"/>
    </i>
    <i>
      <x v="5"/>
    </i>
    <i>
      <x v="6"/>
    </i>
    <i>
      <x v="2"/>
    </i>
    <i>
      <x v="1"/>
    </i>
    <i>
      <x v="4"/>
    </i>
    <i>
      <x v="8"/>
    </i>
    <i>
      <x/>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0" columnCount="2" cacheId="1252531195">
        <x15:pivotRow count="2">
          <x15:c>
            <x15:v>4.3516666666666701</x15:v>
            <x15:x in="0"/>
          </x15:c>
          <x15:c>
            <x15:v>4.3488888888888919</x15:v>
            <x15:x in="0"/>
          </x15:c>
        </x15:pivotRow>
        <x15:pivotRow count="2">
          <x15:c>
            <x15:v>4.229281767955797</x15:v>
            <x15:x in="0"/>
          </x15:c>
          <x15:c>
            <x15:v>4.2581952117863722</x15:v>
            <x15:x in="0"/>
          </x15:c>
        </x15:pivotRow>
        <x15:pivotRow count="2">
          <x15:c>
            <x15:v>4.1614141414141352</x15:v>
            <x15:x in="0"/>
          </x15:c>
          <x15:c>
            <x15:v>4.142828282828293</x15:v>
            <x15:x in="0"/>
          </x15:c>
        </x15:pivotRow>
        <x15:pivotRow count="2">
          <x15:c>
            <x15:v>4.1566909975669102</x15:v>
            <x15:x in="0"/>
          </x15:c>
          <x15:c>
            <x15:v>4.1007299270072837</x15:v>
            <x15:x in="0"/>
          </x15:c>
        </x15:pivotRow>
        <x15:pivotRow count="2">
          <x15:c>
            <x15:v>4.0293103448275875</x15:v>
            <x15:x in="0"/>
          </x15:c>
          <x15:c>
            <x15:v>4.0499999999999989</x15:v>
            <x15:x in="0"/>
          </x15:c>
        </x15:pivotRow>
        <x15:pivotRow count="2">
          <x15:c>
            <x15:v>4.0141361256544554</x15:v>
            <x15:x in="0"/>
          </x15:c>
          <x15:c>
            <x15:v>4.0445026178010535</x15:v>
            <x15:x in="0"/>
          </x15:c>
        </x15:pivotRow>
        <x15:pivotRow count="2">
          <x15:c>
            <x15:v>3.9801801801801782</x15:v>
            <x15:x in="0"/>
          </x15:c>
          <x15:c>
            <x15:v>4.0315315315315292</x15:v>
            <x15:x in="0"/>
          </x15:c>
        </x15:pivotRow>
        <x15:pivotRow count="2">
          <x15:c>
            <x15:v>3.970930232558143</x15:v>
            <x15:x in="0"/>
          </x15:c>
          <x15:c>
            <x15:v>4.0245478036175895</x15:v>
            <x15:x in="0"/>
          </x15:c>
        </x15:pivotRow>
        <x15:pivotRow count="2">
          <x15:c>
            <x15:v>3.9322404371584625</x15:v>
            <x15:x in="0"/>
          </x15:c>
          <x15:c>
            <x15:v>3.9663023679417129</x15:v>
            <x15:x in="0"/>
          </x15:c>
        </x15:pivotRow>
        <x15:pivotRow count="2">
          <x15:c>
            <x15:v>4.0971252566735084</x15:v>
            <x15:x in="0"/>
          </x15:c>
          <x15:c>
            <x15:v>4.1000171115674187</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199BA-3ED5-4957-959F-9F188C458018}" name="PivotChartTable11" cacheId="44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B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4"/>
    </i>
    <i>
      <x v="8"/>
    </i>
    <i>
      <x/>
    </i>
    <i>
      <x v="3"/>
    </i>
    <i>
      <x v="5"/>
    </i>
    <i>
      <x v="7"/>
    </i>
    <i>
      <x v="9"/>
    </i>
    <i>
      <x v="2"/>
    </i>
    <i>
      <x v="1"/>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4" iMeasureHier="7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1" columnCount="1" cacheId="599301876">
        <x15:pivotRow count="1">
          <x15:c>
            <x15:v>261.49322156049152</x15:v>
            <x15:x in="0"/>
          </x15:c>
        </x15:pivotRow>
        <x15:pivotRow count="1">
          <x15:c>
            <x15:v>260.05901626493386</x15:v>
            <x15:x in="0"/>
          </x15:c>
        </x15:pivotRow>
        <x15:pivotRow count="1">
          <x15:c>
            <x15:v>146.34783692851803</x15:v>
            <x15:x in="0"/>
          </x15:c>
        </x15:pivotRow>
        <x15:pivotRow count="1">
          <x15:c>
            <x15:v>91.284488456410187</x15:v>
            <x15:x in="0"/>
          </x15:c>
        </x15:pivotRow>
        <x15:pivotRow count="1">
          <x15:c>
            <x15:v>73.818835996539889</x15:v>
            <x15:x in="0"/>
          </x15:c>
        </x15:pivotRow>
        <x15:pivotRow count="1">
          <x15:c>
            <x15:v>60.755917159763335</x15:v>
            <x15:x in="0"/>
          </x15:c>
        </x15:pivotRow>
        <x15:pivotRow count="1">
          <x15:c>
            <x15:v>57.592698524865312</x15:v>
            <x15:x in="0"/>
          </x15:c>
        </x15:pivotRow>
        <x15:pivotRow count="1">
          <x15:c>
            <x15:v>36.417876581130486</x15:v>
            <x15:x in="0"/>
          </x15:c>
        </x15:pivotRow>
        <x15:pivotRow count="1">
          <x15:c>
            <x15:v>35.641516326872242</x15:v>
            <x15:x in="0"/>
          </x15:c>
        </x15:pivotRow>
        <x15:pivotRow count="1">
          <x15:c>
            <x15:v>34.922540106951814</x15:v>
            <x15:x in="0"/>
          </x15:c>
        </x15:pivotRow>
        <x15:pivotRow count="1">
          <x15:c>
            <x15:v>138.83677996553467</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F1965-C4EA-4B15-BE8A-D63F434314F5}" name="PivotChartTable9" cacheId="44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C11" firstHeaderRow="0"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
    <i>
      <x v="7"/>
    </i>
    <i>
      <x v="2"/>
    </i>
    <i>
      <x/>
    </i>
    <i>
      <x v="8"/>
    </i>
    <i>
      <x v="4"/>
    </i>
    <i>
      <x v="3"/>
    </i>
    <i>
      <x v="6"/>
    </i>
    <i>
      <x v="1"/>
    </i>
    <i>
      <x v="5"/>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0" columnCount="2" cacheId="453670258">
        <x15:pivotRow count="2">
          <x15:c>
            <x15:v>14.180369905916676</x15:v>
            <x15:x in="0"/>
          </x15:c>
          <x15:c>
            <x15:v>14.228465431555554</x15:v>
            <x15:x in="0"/>
          </x15:c>
        </x15:pivotRow>
        <x15:pivotRow count="2">
          <x15:c>
            <x15:v>14.730334674137927</x15:v>
            <x15:x in="0"/>
          </x15:c>
          <x15:c>
            <x15:v>14.838358759770117</x15:v>
            <x15:x in="0"/>
          </x15:c>
        </x15:pivotRow>
        <x15:pivotRow count="2">
          <x15:c>
            <x15:v>15.246108431245869</x15:v>
            <x15:x in="0"/>
          </x15:c>
          <x15:c>
            <x15:v>15.998377849887069</x15:v>
            <x15:x in="0"/>
          </x15:c>
        </x15:pivotRow>
        <x15:pivotRow count="2">
          <x15:c>
            <x15:v>16.579341838313955</x15:v>
            <x15:x in="0"/>
          </x15:c>
          <x15:c>
            <x15:v>16.42327695129454</x15:v>
            <x15:x in="0"/>
          </x15:c>
        </x15:pivotRow>
        <x15:pivotRow count="2">
          <x15:c>
            <x15:v>17.02899023927927</x15:v>
            <x15:x in="0"/>
          </x15:c>
          <x15:c>
            <x15:v>17.459500579639638</x15:v>
            <x15:x in="0"/>
          </x15:c>
        </x15:pivotRow>
        <x15:pivotRow count="2">
          <x15:c>
            <x15:v>18.147199547734797</x15:v>
            <x15:x in="0"/>
          </x15:c>
          <x15:c>
            <x15:v>17.889784912412527</x15:v>
            <x15:x in="0"/>
          </x15:c>
        </x15:pivotRow>
        <x15:pivotRow count="2">
          <x15:c>
            <x15:v>18.210930249639894</x15:v>
            <x15:x in="0"/>
          </x15:c>
          <x15:c>
            <x15:v>14.934622705690968</x15:v>
            <x15:x in="0"/>
          </x15:c>
        </x15:pivotRow>
        <x15:pivotRow count="2">
          <x15:c>
            <x15:v>24.782418976858658</x15:v>
            <x15:x in="0"/>
          </x15:c>
          <x15:c>
            <x15:v>29.162359046753931</x15:v>
            <x15:x in="0"/>
          </x15:c>
        </x15:pivotRow>
        <x15:pivotRow count="2">
          <x15:c>
            <x15:v>28.040413258626181</x15:v>
            <x15:x in="0"/>
          </x15:c>
          <x15:c>
            <x15:v>21.054264253494949</x15:v>
            <x15:x in="0"/>
          </x15:c>
        </x15:pivotRow>
        <x15:pivotRow count="2">
          <x15:c>
            <x15:v>20.557335522361345</x15:v>
            <x15:x in="0"/>
          </x15:c>
          <x15:c>
            <x15:v>18.575615134937721</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CB8CB6-0EE7-433A-95A5-A38572F0D69E}" name="PivotChartTable8" cacheId="44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C11" firstHeaderRow="0"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
    <i>
      <x v="2"/>
    </i>
    <i>
      <x v="4"/>
    </i>
    <i>
      <x v="5"/>
    </i>
    <i>
      <x/>
    </i>
    <i>
      <x v="7"/>
    </i>
    <i>
      <x v="3"/>
    </i>
    <i>
      <x v="1"/>
    </i>
    <i>
      <x v="6"/>
    </i>
    <i>
      <x v="8"/>
    </i>
    <i t="grand">
      <x/>
    </i>
  </rowItems>
  <colFields count="1">
    <field x="-2"/>
  </colFields>
  <colItems count="2">
    <i>
      <x/>
    </i>
    <i i="1">
      <x v="1"/>
    </i>
  </colItems>
  <dataFields count="2">
    <dataField fld="1" subtotal="count" baseField="0" baseItem="0"/>
    <dataField fld="2" subtotal="count"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0" columnCount="2" cacheId="894447261">
        <x15:pivotRow count="2">
          <x15:c>
            <x15:v>26.016518883415443</x15:v>
            <x15:x in="0"/>
          </x15:c>
          <x15:c>
            <x15:v>26.074822112528729</x15:v>
            <x15:x in="0"/>
          </x15:c>
        </x15:pivotRow>
        <x15:pivotRow count="2">
          <x15:c>
            <x15:v>59.343843403259932</x15:v>
            <x15:x in="0"/>
          </x15:c>
          <x15:c>
            <x15:v>66.703069584474505</x15:v>
            <x15:x in="0"/>
          </x15:c>
        </x15:pivotRow>
        <x15:pivotRow count="2">
          <x15:c>
            <x15:v>81.711088592105796</x15:v>
            <x15:x in="0"/>
          </x15:c>
          <x15:c>
            <x15:v>64.728970207192077</x15:v>
            <x15:x in="0"/>
          </x15:c>
        </x15:pivotRow>
        <x15:pivotRow count="2">
          <x15:c>
            <x15:v>89.215793914077622</x15:v>
            <x15:x in="0"/>
          </x15:c>
          <x15:c>
            <x15:v>83.38684078872484</x15:v>
            <x15:x in="0"/>
          </x15:c>
        </x15:pivotRow>
        <x15:pivotRow count="2">
          <x15:c>
            <x15:v>90.516413801884298</x15:v>
            <x15:x in="0"/>
          </x15:c>
          <x15:c>
            <x15:v>88.599269402222248</x15:v>
            <x15:x in="0"/>
          </x15:c>
        </x15:pivotRow>
        <x15:pivotRow count="2">
          <x15:c>
            <x15:v>105.5768417043362</x15:v>
            <x15:x in="0"/>
          </x15:c>
          <x15:c>
            <x15:v>104.30476672801103</x15:v>
            <x15:x in="0"/>
          </x15:c>
        </x15:pivotRow>
        <x15:pivotRow count="2">
          <x15:c>
            <x15:v>120.89796209202632</x15:v>
            <x15:x in="0"/>
          </x15:c>
          <x15:c>
            <x15:v>129.32316370385709</x15:v>
            <x15:x in="0"/>
          </x15:c>
        </x15:pivotRow>
        <x15:pivotRow count="2">
          <x15:c>
            <x15:v>142.48715374546299</x15:v>
            <x15:x in="0"/>
          </x15:c>
          <x15:c>
            <x15:v>63.391268097112722</x15:v>
            <x15:x in="0"/>
          </x15:c>
        </x15:pivotRow>
        <x15:pivotRow count="2">
          <x15:c>
            <x15:v>163.28296345643537</x15:v>
            <x15:x in="0"/>
          </x15:c>
          <x15:c>
            <x15:v>148.43451676059408</x15:v>
            <x15:x in="0"/>
          </x15:c>
        </x15:pivotRow>
        <x15:pivotRow count="2">
          <x15:c>
            <x15:v>109.44082779757923</x15:v>
            <x15:x in="0"/>
          </x15:c>
          <x15:c>
            <x15:v>86.993209571245572</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8994A-F29A-4EF1-8354-0145A70B98CC}" name="PivotChartTable7" cacheId="44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24" firstHeaderRow="1" firstDataRow="1" firstDataCol="1"/>
  <pivotFields count="5">
    <pivotField axis="axisRow" allDrilled="1" subtotalTop="0" showAll="0" dataSourceSort="1" defaultSubtotal="0">
      <items count="2">
        <item c="1" x="0"/>
        <item c="1" x="1"/>
      </items>
    </pivotField>
    <pivotField axis="axisRow" allDrilled="1" subtotalTop="0" showAll="0" dataSourceSort="1" defaultSubtotal="0">
      <items count="20">
        <item c="1" x="0"/>
        <item c="1" x="1"/>
        <item c="1" x="2"/>
        <item c="1" x="3"/>
        <item c="1" x="4"/>
        <item c="1" x="5"/>
        <item c="1" x="6"/>
        <item c="1" x="7"/>
        <item c="1" x="8"/>
        <item c="1" x="9"/>
        <item c="1" x="10"/>
        <item c="1" x="11"/>
        <item c="1" x="12"/>
        <item c="1" x="13"/>
        <item c="1" x="14"/>
        <item c="1" x="15"/>
        <item c="1" x="16"/>
        <item c="1" x="17"/>
        <item c="1" x="18"/>
        <item c="1" x="19"/>
      </items>
    </pivotField>
    <pivotField axis="axisRow" subtotalTop="0" showAll="0" dataSourceSort="1" defaultSubtotal="0"/>
    <pivotField dataField="1" subtotalTop="0" showAll="0" defaultSubtotal="0"/>
    <pivotField allDrilled="1" subtotalTop="0" showAll="0" dataSourceSort="1" defaultSubtotal="0" defaultAttributeDrillState="1"/>
  </pivotFields>
  <rowFields count="2">
    <field x="0"/>
    <field x="1"/>
  </rowFields>
  <rowItems count="23">
    <i>
      <x/>
    </i>
    <i r="1">
      <x/>
    </i>
    <i r="1">
      <x v="1"/>
    </i>
    <i r="1">
      <x v="2"/>
    </i>
    <i r="1">
      <x v="3"/>
    </i>
    <i r="1">
      <x v="4"/>
    </i>
    <i r="1">
      <x v="5"/>
    </i>
    <i r="1">
      <x v="6"/>
    </i>
    <i r="1">
      <x v="7"/>
    </i>
    <i r="1">
      <x v="8"/>
    </i>
    <i r="1">
      <x v="9"/>
    </i>
    <i r="1">
      <x v="10"/>
    </i>
    <i r="1">
      <x v="11"/>
    </i>
    <i>
      <x v="1"/>
    </i>
    <i r="1">
      <x v="12"/>
    </i>
    <i r="1">
      <x v="13"/>
    </i>
    <i r="1">
      <x v="14"/>
    </i>
    <i r="1">
      <x v="15"/>
    </i>
    <i r="1">
      <x v="16"/>
    </i>
    <i r="1">
      <x v="17"/>
    </i>
    <i r="1">
      <x v="18"/>
    </i>
    <i r="1">
      <x v="19"/>
    </i>
    <i t="grand">
      <x/>
    </i>
  </rowItems>
  <colItems count="1">
    <i/>
  </colItems>
  <dataFields count="1">
    <dataField fld="3" subtotal="count" baseField="0" baseItem="0"/>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1">
          <reference field="4294967294"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3" columnCount="1" cacheId="1980904180">
        <x15:pivotRow count="1">
          <x15:c t="e">
            <x15:v/>
          </x15:c>
        </x15:pivotRow>
        <x15:pivotRow count="1">
          <x15:c>
            <x15:v>15.858075322835166</x15:v>
            <x15:x in="0"/>
          </x15:c>
        </x15:pivotRow>
        <x15:pivotRow count="1">
          <x15:c>
            <x15:v>10.895237285873685</x15:v>
            <x15:x in="0"/>
          </x15:c>
        </x15:pivotRow>
        <x15:pivotRow count="1">
          <x15:c>
            <x15:v>11.009379268410536</x15:v>
            <x15:x in="0"/>
          </x15:c>
        </x15:pivotRow>
        <x15:pivotRow count="1">
          <x15:c>
            <x15:v>11.170963843459178</x15:v>
            <x15:x in="0"/>
          </x15:c>
        </x15:pivotRow>
        <x15:pivotRow count="1">
          <x15:c>
            <x15:v>10.618026533323533</x15:v>
            <x15:x in="0"/>
          </x15:c>
        </x15:pivotRow>
        <x15:pivotRow count="1">
          <x15:c>
            <x15:v>9.2812184170100007</x15:v>
            <x15:x in="0"/>
          </x15:c>
        </x15:pivotRow>
        <x15:pivotRow count="1">
          <x15:c>
            <x15:v>11.750557316724768</x15:v>
            <x15:x in="0"/>
          </x15:c>
        </x15:pivotRow>
        <x15:pivotRow count="1">
          <x15:c>
            <x15:v>10.936001347403847</x15:v>
            <x15:x in="0"/>
          </x15:c>
        </x15:pivotRow>
        <x15:pivotRow count="1">
          <x15:c>
            <x15:v>16.890135715064506</x15:v>
            <x15:x in="0"/>
          </x15:c>
        </x15:pivotRow>
        <x15:pivotRow count="1">
          <x15:c>
            <x15:v>15.07480967726042</x15:v>
            <x15:x in="0"/>
          </x15:c>
        </x15:pivotRow>
        <x15:pivotRow count="1">
          <x15:c>
            <x15:v>23.984254806284213</x15:v>
            <x15:x in="0"/>
          </x15:c>
        </x15:pivotRow>
        <x15:pivotRow count="1">
          <x15:c>
            <x15:v>19.724432316597937</x15:v>
            <x15:x in="0"/>
          </x15:c>
        </x15:pivotRow>
        <x15:pivotRow count="1">
          <x15:c t="e">
            <x15:v/>
          </x15:c>
        </x15:pivotRow>
        <x15:pivotRow count="1">
          <x15:c>
            <x15:v>18.221949057663544</x15:v>
            <x15:x in="0"/>
          </x15:c>
        </x15:pivotRow>
        <x15:pivotRow count="1">
          <x15:c>
            <x15:v>15.550420670950501</x15:v>
            <x15:x in="0"/>
          </x15:c>
        </x15:pivotRow>
        <x15:pivotRow count="1">
          <x15:c>
            <x15:v>15.682483791531247</x15:v>
            <x15:x in="0"/>
          </x15:c>
        </x15:pivotRow>
        <x15:pivotRow count="1">
          <x15:c>
            <x15:v>11.612838617212118</x15:v>
            <x15:x in="0"/>
          </x15:c>
        </x15:pivotRow>
        <x15:pivotRow count="1">
          <x15:c>
            <x15:v>12.118861818852636</x15:v>
            <x15:x in="0"/>
          </x15:c>
        </x15:pivotRow>
        <x15:pivotRow count="1">
          <x15:c>
            <x15:v>8.3102348463448266</x15:v>
            <x15:x in="0"/>
          </x15:c>
        </x15:pivotRow>
        <x15:pivotRow count="1">
          <x15:c>
            <x15:v>11.106729173774495</x15:v>
            <x15:x in="0"/>
          </x15:c>
        </x15:pivotRow>
        <x15:pivotRow count="1">
          <x15:c>
            <x15:v>8.8727976908604607</x15:v>
            <x15:x in="0"/>
          </x15:c>
        </x15:pivotRow>
        <x15:pivotRow count="1">
          <x15:c>
            <x15:v>13.451535727341366</x15:v>
            <x15:x in="0"/>
          </x15:c>
        </x15:pivotRow>
      </x15:pivotTableData>
    </ext>
    <ext xmlns:x15="http://schemas.microsoft.com/office/spreadsheetml/2010/11/main" uri="{E67621CE-5B39-4880-91FE-76760E9C1902}">
      <x15:pivotTableUISettings>
        <x15:activeTabTopLevelEntity name="[Dim_Date]"/>
        <x15:activeTabTopLevelEntity name="[Messy_Retail_Data]"/>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224703-A772-44D7-B138-F66B14A3C410}" name="PivotChartTable6" cacheId="44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6"/>
    </i>
    <i>
      <x v="9"/>
    </i>
    <i>
      <x v="4"/>
    </i>
    <i>
      <x/>
    </i>
    <i>
      <x v="7"/>
    </i>
    <i>
      <x v="1"/>
    </i>
    <i>
      <x v="3"/>
    </i>
    <i>
      <x v="2"/>
    </i>
    <i>
      <x v="5"/>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2" iMeasureHier="8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1" columnCount="1" cacheId="958548634">
        <x15:pivotRow count="1">
          <x15:c>
            <x15:v>0.74679943100995727</x15:v>
            <x15:x in="0"/>
          </x15:c>
        </x15:pivotRow>
        <x15:pivotRow count="1">
          <x15:c>
            <x15:v>0.61428571428571432</x15:v>
            <x15:x in="0"/>
          </x15:c>
        </x15:pivotRow>
        <x15:pivotRow count="1">
          <x15:c>
            <x15:v>0.60039370078740162</x15:v>
            <x15:x in="0"/>
          </x15:c>
        </x15:pivotRow>
        <x15:pivotRow count="1">
          <x15:c>
            <x15:v>0.54614220877458397</x15:v>
            <x15:x in="0"/>
          </x15:c>
        </x15:pivotRow>
        <x15:pivotRow count="1">
          <x15:c>
            <x15:v>0.53243021346469621</x15:v>
            <x15:x in="0"/>
          </x15:c>
        </x15:pivotRow>
        <x15:pivotRow count="1">
          <x15:c>
            <x15:v>0.41025641025641024</x15:v>
            <x15:x in="0"/>
          </x15:c>
        </x15:pivotRow>
        <x15:pivotRow count="1">
          <x15:c>
            <x15:v>0.35290628706998811</x15:v>
            <x15:x in="0"/>
          </x15:c>
        </x15:pivotRow>
        <x15:pivotRow count="1">
          <x15:c>
            <x15:v>0.33400673400673403</x15:v>
            <x15:x in="0"/>
          </x15:c>
        </x15:pivotRow>
        <x15:pivotRow count="1">
          <x15:c>
            <x15:v>0.31389925373134331</x15:v>
            <x15:x in="0"/>
          </x15:c>
        </x15:pivotRow>
        <x15:pivotRow count="1">
          <x15:c>
            <x15:v>0.2942295497780596</x15:v>
            <x15:x in="0"/>
          </x15:c>
        </x15:pivotRow>
        <x15:pivotRow count="1">
          <x15:c>
            <x15:v>0.4426973087390384</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6F782B-5A76-40E3-A5B5-C55FAB15BE29}" name="PivotChartTable5" cacheId="44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A1:B11" firstHeaderRow="1" firstDataRow="1" firstDataCol="1"/>
  <pivotFields count="2">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5"/>
    </i>
    <i>
      <x v="8"/>
    </i>
    <i>
      <x v="6"/>
    </i>
    <i>
      <x v="1"/>
    </i>
    <i>
      <x v="3"/>
    </i>
    <i>
      <x/>
    </i>
    <i>
      <x v="4"/>
    </i>
    <i>
      <x v="2"/>
    </i>
    <i>
      <x v="7"/>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0" columnCount="1" cacheId="589563516">
        <x15:pivotRow count="1">
          <x15:c>
            <x15:v>0.13965872782070748</x15:v>
            <x15:x in="0"/>
          </x15:c>
        </x15:pivotRow>
        <x15:pivotRow count="1">
          <x15:c>
            <x15:v>0.14392678868552414</x15:v>
            <x15:x in="0"/>
          </x15:c>
        </x15:pivotRow>
        <x15:pivotRow count="1">
          <x15:c>
            <x15:v>0.14834405947867996</x15:v>
            <x15:x in="0"/>
          </x15:c>
        </x15:pivotRow>
        <x15:pivotRow count="1">
          <x15:c>
            <x15:v>0.22695748316413711</x15:v>
            <x15:x in="0"/>
          </x15:c>
        </x15:pivotRow>
        <x15:pivotRow count="1">
          <x15:c>
            <x15:v>0.27353651176825589</x15:v>
            <x15:x in="0"/>
          </x15:c>
        </x15:pivotRow>
        <x15:pivotRow count="1">
          <x15:c>
            <x15:v>0.30264468297001218</x15:v>
            <x15:x in="0"/>
          </x15:c>
        </x15:pivotRow>
        <x15:pivotRow count="1">
          <x15:c>
            <x15:v>0.33622089875473743</x15:v>
            <x15:x in="0"/>
          </x15:c>
        </x15:pivotRow>
        <x15:pivotRow count="1">
          <x15:c>
            <x15:v>0.33847685415629669</x15:v>
            <x15:x in="0"/>
          </x15:c>
        </x15:pivotRow>
        <x15:pivotRow count="1">
          <x15:c>
            <x15:v>0.39727011494252873</x15:v>
            <x15:x in="0"/>
          </x15:c>
        </x15:pivotRow>
        <x15:pivotRow count="1">
          <x15:c>
            <x15:v>0.18032750279121698</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1C0AA8-EDE2-4662-AE0B-C0202A15D0A1}" name="PivotChartTable4" cacheId="44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C24" firstHeaderRow="0" firstDataRow="1" firstDataCol="1"/>
  <pivotFields count="6">
    <pivotField dataField="1" subtotalTop="0" showAll="0" defaultSubtotal="0"/>
    <pivotField dataField="1" subtotalTop="0" showAll="0" defaultSubtotal="0"/>
    <pivotField axis="axisRow" allDrilled="1" subtotalTop="0" showAll="0" dataSourceSort="1" defaultSubtotal="0">
      <items count="2">
        <item c="1" x="0"/>
        <item c="1" x="1"/>
      </items>
    </pivotField>
    <pivotField axis="axisRow" allDrilled="1" subtotalTop="0" showAll="0" dataSourceSort="1" defaultSubtotal="0">
      <items count="20">
        <item c="1" x="0"/>
        <item c="1" x="1"/>
        <item c="1" x="2"/>
        <item c="1" x="3"/>
        <item c="1" x="4"/>
        <item c="1" x="5"/>
        <item c="1" x="6"/>
        <item c="1" x="7"/>
        <item c="1" x="8"/>
        <item c="1" x="9"/>
        <item c="1" x="10"/>
        <item c="1" x="11"/>
        <item c="1" x="12"/>
        <item c="1" x="13"/>
        <item c="1" x="14"/>
        <item c="1" x="15"/>
        <item c="1" x="16"/>
        <item c="1" x="17"/>
        <item c="1" x="18"/>
        <item c="1" x="19"/>
      </items>
    </pivotField>
    <pivotField axis="axisRow" subtotalTop="0" showAll="0" dataSourceSort="1" defaultSubtotal="0"/>
    <pivotField allDrilled="1" subtotalTop="0" showAll="0" dataSourceSort="1" defaultSubtotal="0" defaultAttributeDrillState="1"/>
  </pivotFields>
  <rowFields count="2">
    <field x="2"/>
    <field x="3"/>
  </rowFields>
  <rowItems count="23">
    <i>
      <x/>
    </i>
    <i r="1">
      <x/>
    </i>
    <i r="1">
      <x v="1"/>
    </i>
    <i r="1">
      <x v="2"/>
    </i>
    <i r="1">
      <x v="3"/>
    </i>
    <i r="1">
      <x v="4"/>
    </i>
    <i r="1">
      <x v="5"/>
    </i>
    <i r="1">
      <x v="6"/>
    </i>
    <i r="1">
      <x v="7"/>
    </i>
    <i r="1">
      <x v="8"/>
    </i>
    <i r="1">
      <x v="9"/>
    </i>
    <i r="1">
      <x v="10"/>
    </i>
    <i r="1">
      <x v="11"/>
    </i>
    <i>
      <x v="1"/>
    </i>
    <i r="1">
      <x v="12"/>
    </i>
    <i r="1">
      <x v="13"/>
    </i>
    <i r="1">
      <x v="14"/>
    </i>
    <i r="1">
      <x v="15"/>
    </i>
    <i r="1">
      <x v="16"/>
    </i>
    <i r="1">
      <x v="17"/>
    </i>
    <i r="1">
      <x v="18"/>
    </i>
    <i r="1">
      <x v="19"/>
    </i>
    <i t="grand">
      <x/>
    </i>
  </rowItems>
  <colFields count="1">
    <field x="-2"/>
  </colFields>
  <colItems count="2">
    <i>
      <x/>
    </i>
    <i i="1">
      <x v="1"/>
    </i>
  </colItems>
  <dataFields count="2">
    <dataField fld="0" subtotal="count" baseField="0" baseItem="0"/>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pivotArea type="data" outline="0" fieldPosition="0">
        <references count="3">
          <reference field="4294967294" count="1" selected="0">
            <x v="1"/>
          </reference>
          <reference field="2" count="1" selected="0">
            <x v="0"/>
          </reference>
          <reference field="3" count="1" selected="0">
            <x v="4"/>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23" columnCount="2" cacheId="861035925">
        <x15:pivotRow count="2">
          <x15:c t="e">
            <x15:v/>
          </x15:c>
          <x15:c t="e">
            <x15:v/>
          </x15:c>
        </x15:pivotRow>
        <x15:pivotRow count="2">
          <x15:c>
            <x15:v>5792</x15:v>
            <x15:x in="0"/>
          </x15:c>
          <x15:c>
            <x15:v>1176</x15:v>
            <x15:x in="0"/>
          </x15:c>
        </x15:pivotRow>
        <x15:pivotRow count="2">
          <x15:c>
            <x15:v>1560</x15:v>
            <x15:x in="0"/>
          </x15:c>
          <x15:c>
            <x15:v>355</x15:v>
            <x15:x in="0"/>
          </x15:c>
        </x15:pivotRow>
        <x15:pivotRow count="2">
          <x15:c>
            <x15:v>1996</x15:v>
            <x15:x in="0"/>
          </x15:c>
          <x15:c>
            <x15:v>794</x15:v>
            <x15:x in="0"/>
          </x15:c>
        </x15:pivotRow>
        <x15:pivotRow count="2">
          <x15:c>
            <x15:v>2242</x15:v>
            <x15:x in="0"/>
          </x15:c>
          <x15:c>
            <x15:v>842</x15:v>
            <x15:x in="0"/>
          </x15:c>
        </x15:pivotRow>
        <x15:pivotRow count="2">
          <x15:c>
            <x15:v>3560</x15:v>
            <x15:x in="0"/>
          </x15:c>
          <x15:c>
            <x15:v>822</x15:v>
            <x15:x in="0"/>
          </x15:c>
        </x15:pivotRow>
        <x15:pivotRow count="2">
          <x15:c>
            <x15:v>3445</x15:v>
            <x15:x in="0"/>
          </x15:c>
          <x15:c>
            <x15:v>810</x15:v>
            <x15:x in="0"/>
          </x15:c>
        </x15:pivotRow>
        <x15:pivotRow count="2">
          <x15:c>
            <x15:v>5947</x15:v>
            <x15:x in="0"/>
          </x15:c>
          <x15:c>
            <x15:v>1323</x15:v>
            <x15:x in="0"/>
          </x15:c>
        </x15:pivotRow>
        <x15:pivotRow count="2">
          <x15:c>
            <x15:v>5885</x15:v>
            <x15:x in="0"/>
          </x15:c>
          <x15:c>
            <x15:v>1528</x15:v>
            <x15:x in="0"/>
          </x15:c>
        </x15:pivotRow>
        <x15:pivotRow count="2">
          <x15:c>
            <x15:v>5956</x15:v>
            <x15:x in="0"/>
          </x15:c>
          <x15:c>
            <x15:v>1220</x15:v>
            <x15:x in="0"/>
          </x15:c>
        </x15:pivotRow>
        <x15:pivotRow count="2">
          <x15:c>
            <x15:v>5836</x15:v>
            <x15:x in="0"/>
          </x15:c>
          <x15:c>
            <x15:v>1120</x15:v>
            <x15:x in="0"/>
          </x15:c>
        </x15:pivotRow>
        <x15:pivotRow count="2">
          <x15:c>
            <x15:v>13709</x15:v>
            <x15:x in="0"/>
          </x15:c>
          <x15:c>
            <x15:v>2238</x15:v>
            <x15:x in="0"/>
          </x15:c>
        </x15:pivotRow>
        <x15:pivotRow count="2">
          <x15:c>
            <x15:v>7901</x15:v>
            <x15:x in="0"/>
          </x15:c>
          <x15:c>
            <x15:v>1148</x15:v>
            <x15:x in="0"/>
          </x15:c>
        </x15:pivotRow>
        <x15:pivotRow count="2">
          <x15:c t="e">
            <x15:v/>
          </x15:c>
          <x15:c t="e">
            <x15:v/>
          </x15:c>
        </x15:pivotRow>
        <x15:pivotRow count="2">
          <x15:c>
            <x15:v>10184</x15:v>
            <x15:x in="0"/>
          </x15:c>
          <x15:c>
            <x15:v>2021</x15:v>
            <x15:x in="0"/>
          </x15:c>
        </x15:pivotRow>
        <x15:pivotRow count="2">
          <x15:c>
            <x15:v>10824</x15:v>
            <x15:x in="0"/>
          </x15:c>
          <x15:c>
            <x15:v>1731</x15:v>
            <x15:x in="0"/>
          </x15:c>
        </x15:pivotRow>
        <x15:pivotRow count="2">
          <x15:c>
            <x15:v>10521</x15:v>
            <x15:x in="0"/>
          </x15:c>
          <x15:c>
            <x15:v>1533</x15:v>
            <x15:x in="0"/>
          </x15:c>
        </x15:pivotRow>
        <x15:pivotRow count="2">
          <x15:c>
            <x15:v>9788</x15:v>
            <x15:x in="0"/>
          </x15:c>
          <x15:c>
            <x15:v>1258</x15:v>
            <x15:x in="0"/>
          </x15:c>
        </x15:pivotRow>
        <x15:pivotRow count="2">
          <x15:c>
            <x15:v>11225</x15:v>
            <x15:x in="0"/>
          </x15:c>
          <x15:c>
            <x15:v>1494</x15:v>
            <x15:x in="0"/>
          </x15:c>
        </x15:pivotRow>
        <x15:pivotRow count="2">
          <x15:c>
            <x15:v>6518</x15:v>
            <x15:x in="0"/>
          </x15:c>
          <x15:c>
            <x15:v>868</x15:v>
            <x15:x in="0"/>
          </x15:c>
        </x15:pivotRow>
        <x15:pivotRow count="2">
          <x15:c>
            <x15:v>6425</x15:v>
            <x15:x in="0"/>
          </x15:c>
          <x15:c>
            <x15:v>1212</x15:v>
            <x15:x in="0"/>
          </x15:c>
        </x15:pivotRow>
        <x15:pivotRow count="2">
          <x15:c>
            <x15:v>5036</x15:v>
            <x15:x in="0"/>
          </x15:c>
          <x15:c>
            <x15:v>734</x15:v>
            <x15:x in="0"/>
          </x15:c>
        </x15:pivotRow>
        <x15:pivotRow count="2">
          <x15:c>
            <x15:v>134350</x15:v>
            <x15:x in="0"/>
          </x15:c>
          <x15:c>
            <x15:v>24227</x15:v>
            <x15:x in="0"/>
          </x15:c>
        </x15:pivotRow>
      </x15:pivotTableData>
    </ext>
    <ext xmlns:x15="http://schemas.microsoft.com/office/spreadsheetml/2010/11/main" uri="{E67621CE-5B39-4880-91FE-76760E9C1902}">
      <x15:pivotTableUISettings>
        <x15:activeTabTopLevelEntity name="[Messy_Retail_Data]"/>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03BA35-1C2E-4D94-B5E9-7E95C86F1739}" name="PivotChartTable3" cacheId="44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7"/>
    </i>
    <i>
      <x v="1"/>
    </i>
    <i>
      <x/>
    </i>
    <i>
      <x v="2"/>
    </i>
    <i>
      <x v="8"/>
    </i>
    <i>
      <x v="9"/>
    </i>
    <i>
      <x v="5"/>
    </i>
    <i>
      <x v="3"/>
    </i>
    <i>
      <x v="4"/>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filters count="1">
    <filter fld="0" type="count" id="2" iMeasureHier="61">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1" columnCount="1" cacheId="1521579434">
        <x15:pivotRow count="1">
          <x15:c>
            <x15:v>190835</x15:v>
            <x15:x in="0"/>
          </x15:c>
        </x15:pivotRow>
        <x15:pivotRow count="1">
          <x15:c>
            <x15:v>171649.1</x15:v>
            <x15:x in="0"/>
          </x15:c>
        </x15:pivotRow>
        <x15:pivotRow count="1">
          <x15:c>
            <x15:v>118549.72</x15:v>
            <x15:x in="0"/>
          </x15:c>
        </x15:pivotRow>
        <x15:pivotRow count="1">
          <x15:c>
            <x15:v>114388.65</x15:v>
            <x15:x in="0"/>
          </x15:c>
        </x15:pivotRow>
        <x15:pivotRow count="1">
          <x15:c>
            <x15:v>93888.15</x15:v>
            <x15:x in="0"/>
          </x15:c>
        </x15:pivotRow>
        <x15:pivotRow count="1">
          <x15:c>
            <x15:v>92267.97</x15:v>
            <x15:x in="0"/>
          </x15:c>
        </x15:pivotRow>
        <x15:pivotRow count="1">
          <x15:c>
            <x15:v>83539.83</x15:v>
            <x15:x in="0"/>
          </x15:c>
        </x15:pivotRow>
        <x15:pivotRow count="1">
          <x15:c>
            <x15:v>75450.2</x15:v>
            <x15:x in="0"/>
          </x15:c>
        </x15:pivotRow>
        <x15:pivotRow count="1">
          <x15:c>
            <x15:v>74360.399999999994</x15:v>
            <x15:x in="0"/>
          </x15:c>
        </x15:pivotRow>
        <x15:pivotRow count="1">
          <x15:c>
            <x15:v>70632.17</x15:v>
            <x15:x in="0"/>
          </x15:c>
        </x15:pivotRow>
        <x15:pivotRow count="1">
          <x15:c>
            <x15:v>1085561.19</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586014-70C0-4EC5-B8D0-6D11AC7E90E9}" name="PivotChartTable2" cacheId="44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11" firstHeaderRow="1" firstDataRow="1" firstDataCol="1"/>
  <pivotFields count="2">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2"/>
    </i>
    <i>
      <x v="7"/>
    </i>
    <i>
      <x v="4"/>
    </i>
    <i>
      <x v="3"/>
    </i>
    <i>
      <x v="1"/>
    </i>
    <i>
      <x/>
    </i>
    <i>
      <x v="5"/>
    </i>
    <i>
      <x v="8"/>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10" columnCount="1" cacheId="1010057921">
        <x15:pivotRow count="1">
          <x15:c>
            <x15:v>16174.2</x15:v>
            <x15:x in="0"/>
          </x15:c>
        </x15:pivotRow>
        <x15:pivotRow count="1">
          <x15:c>
            <x15:v>46392.55</x15:v>
            <x15:x in="0"/>
          </x15:c>
        </x15:pivotRow>
        <x15:pivotRow count="1">
          <x15:c>
            <x15:v>116470.39</x15:v>
            <x15:x in="0"/>
          </x15:c>
        </x15:pivotRow>
        <x15:pivotRow count="1">
          <x15:c>
            <x15:v>188130.5</x15:v>
            <x15:x in="0"/>
          </x15:c>
        </x15:pivotRow>
        <x15:pivotRow count="1">
          <x15:c>
            <x15:v>275141.65999999997</x15:v>
            <x15:x in="0"/>
          </x15:c>
        </x15:pivotRow>
        <x15:pivotRow count="1">
          <x15:c>
            <x15:v>283681.86</x15:v>
            <x15:x in="0"/>
          </x15:c>
        </x15:pivotRow>
        <x15:pivotRow count="1">
          <x15:c>
            <x15:v>425207.4</x15:v>
            <x15:x in="0"/>
          </x15:c>
        </x15:pivotRow>
        <x15:pivotRow count="1">
          <x15:c>
            <x15:v>467205.63</x15:v>
            <x15:x in="0"/>
          </x15:c>
        </x15:pivotRow>
        <x15:pivotRow count="1">
          <x15:c>
            <x15:v>587479.06000000006</x15:v>
            <x15:x in="0"/>
          </x15:c>
        </x15:pivotRow>
        <x15:pivotRow count="1">
          <x15:c>
            <x15:v>2405883.25</x15:v>
            <x15:x in="0"/>
          </x15:c>
        </x15:pivotRow>
      </x15:pivotTableData>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3A0B24-4CA4-44A3-A11A-A617B5A1327F}" name="PivotChartTable1" cacheId="44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C24" firstHeaderRow="0" firstDataRow="1" firstDataCol="1"/>
  <pivotFields count="6">
    <pivotField axis="axisRow" allDrilled="1" subtotalTop="0" showAll="0" dataSourceSort="1" defaultSubtotal="0">
      <items count="2">
        <item c="1" x="0"/>
        <item c="1" x="1"/>
      </items>
    </pivotField>
    <pivotField axis="axisRow" allDrilled="1" subtotalTop="0" showAll="0" dataSourceSort="1" defaultSubtotal="0">
      <items count="20">
        <item c="1" x="0"/>
        <item c="1" x="1"/>
        <item c="1" x="2"/>
        <item c="1" x="3"/>
        <item c="1" x="4"/>
        <item c="1" x="5"/>
        <item c="1" x="6"/>
        <item c="1" x="7"/>
        <item c="1" x="8"/>
        <item c="1" x="9"/>
        <item c="1" x="10"/>
        <item c="1" x="11"/>
        <item c="1" x="12"/>
        <item c="1" x="13"/>
        <item c="1" x="14"/>
        <item c="1" x="15"/>
        <item c="1" x="16"/>
        <item c="1" x="17"/>
        <item c="1" x="18"/>
        <item c="1" x="19"/>
      </items>
    </pivotField>
    <pivotField axis="axisRow" subtotalTop="0" showAll="0" dataSourceSort="1"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3">
    <i>
      <x/>
    </i>
    <i r="1">
      <x/>
    </i>
    <i r="1">
      <x v="1"/>
    </i>
    <i r="1">
      <x v="2"/>
    </i>
    <i r="1">
      <x v="3"/>
    </i>
    <i r="1">
      <x v="4"/>
    </i>
    <i r="1">
      <x v="5"/>
    </i>
    <i r="1">
      <x v="6"/>
    </i>
    <i r="1">
      <x v="7"/>
    </i>
    <i r="1">
      <x v="8"/>
    </i>
    <i r="1">
      <x v="9"/>
    </i>
    <i r="1">
      <x v="10"/>
    </i>
    <i r="1">
      <x v="11"/>
    </i>
    <i>
      <x v="1"/>
    </i>
    <i r="1">
      <x v="12"/>
    </i>
    <i r="1">
      <x v="13"/>
    </i>
    <i r="1">
      <x v="14"/>
    </i>
    <i r="1">
      <x v="15"/>
    </i>
    <i r="1">
      <x v="16"/>
    </i>
    <i r="1">
      <x v="17"/>
    </i>
    <i r="1">
      <x v="18"/>
    </i>
    <i r="1">
      <x v="19"/>
    </i>
    <i t="grand">
      <x/>
    </i>
  </rowItems>
  <colFields count="1">
    <field x="-2"/>
  </colFields>
  <colItems count="2">
    <i>
      <x/>
    </i>
    <i i="1">
      <x v="1"/>
    </i>
  </colItems>
  <dataFields count="2">
    <dataField fld="3" subtotal="count" baseField="0" baseItem="0"/>
    <dataField fld="4" subtotal="count"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0;(\$#,0);\$#,0"/>
        <x15:serverFormat format="0"/>
      </x15:pivotTableServerFormats>
    </ext>
    <ext xmlns:x15="http://schemas.microsoft.com/office/spreadsheetml/2010/11/main" uri="{44433962-1CF7-4059-B4EE-95C3D5FFCF73}">
      <x15:pivotTableData rowCount="23" columnCount="2" cacheId="1271184634">
        <x15:pivotRow count="2">
          <x15:c t="e">
            <x15:v/>
          </x15:c>
          <x15:c t="e">
            <x15:v/>
          </x15:c>
        </x15:pivotRow>
        <x15:pivotRow count="2">
          <x15:c>
            <x15:v>136485.57</x15:v>
            <x15:x in="0"/>
          </x15:c>
          <x15:c>
            <x15:v>1176</x15:v>
            <x15:x in="1"/>
          </x15:c>
        </x15:pivotRow>
        <x15:pivotRow count="2">
          <x15:c>
            <x15:v>35824.61</x15:v>
            <x15:x in="0"/>
          </x15:c>
          <x15:c>
            <x15:v>355</x15:v>
            <x15:x in="1"/>
          </x15:c>
        </x15:pivotRow>
        <x15:pivotRow count="2">
          <x15:c>
            <x15:v>76316.42</x15:v>
            <x15:x in="0"/>
          </x15:c>
          <x15:c>
            <x15:v>794</x15:v>
            <x15:x in="1"/>
          </x15:c>
        </x15:pivotRow>
        <x15:pivotRow count="2">
          <x15:c>
            <x15:v>82352.23</x15:v>
            <x15:x in="0"/>
          </x15:c>
          <x15:c>
            <x15:v>842</x15:v>
            <x15:x in="1"/>
          </x15:c>
        </x15:pivotRow>
        <x15:pivotRow count="2">
          <x15:c>
            <x15:v>77011.88</x15:v>
            <x15:x in="0"/>
          </x15:c>
          <x15:c>
            <x15:v>822</x15:v>
            <x15:x in="1"/>
          </x15:c>
        </x15:pivotRow>
        <x15:pivotRow count="2">
          <x15:c>
            <x15:v>80368.75</x15:v>
            <x15:x in="0"/>
          </x15:c>
          <x15:c>
            <x15:v>810</x15:v>
            <x15:x in="1"/>
          </x15:c>
        </x15:pivotRow>
        <x15:pivotRow count="2">
          <x15:c>
            <x15:v>140789.59</x15:v>
            <x15:x in="0"/>
          </x15:c>
          <x15:c>
            <x15:v>1323</x15:v>
            <x15:x in="1"/>
          </x15:c>
        </x15:pivotRow>
        <x15:pivotRow count="2">
          <x15:c>
            <x15:v>159295.54</x15:v>
            <x15:x in="0"/>
          </x15:c>
          <x15:c>
            <x15:v>1528</x15:v>
            <x15:x in="1"/>
          </x15:c>
        </x15:pivotRow>
        <x15:pivotRow count="2">
          <x15:c>
            <x15:v>126249.99</x15:v>
            <x15:x in="0"/>
          </x15:c>
          <x15:c>
            <x15:v>1220</x15:v>
            <x15:x in="1"/>
          </x15:c>
        </x15:pivotRow>
        <x15:pivotRow count="2">
          <x15:c>
            <x15:v>93972.91</x15:v>
            <x15:x in="0"/>
          </x15:c>
          <x15:c>
            <x15:v>1120</x15:v>
            <x15:x in="1"/>
          </x15:c>
        </x15:pivotRow>
        <x15:pivotRow count="2">
          <x15:c>
            <x15:v>176975.85</x15:v>
            <x15:x in="0"/>
          </x15:c>
          <x15:c>
            <x15:v>2238</x15:v>
            <x15:x in="1"/>
          </x15:c>
        </x15:pivotRow>
        <x15:pivotRow count="2">
          <x15:c>
            <x15:v>107246.11</x15:v>
            <x15:x in="0"/>
          </x15:c>
          <x15:c>
            <x15:v>1148</x15:v>
            <x15:x in="1"/>
          </x15:c>
        </x15:pivotRow>
        <x15:pivotRow count="2">
          <x15:c t="e">
            <x15:v/>
          </x15:c>
          <x15:c t="e">
            <x15:v/>
          </x15:c>
        </x15:pivotRow>
        <x15:pivotRow count="2">
          <x15:c>
            <x15:v>187746.64</x15:v>
            <x15:x in="0"/>
          </x15:c>
          <x15:c>
            <x15:v>2021</x15:v>
            <x15:x in="1"/>
          </x15:c>
        </x15:pivotRow>
        <x15:pivotRow count="2">
          <x15:c>
            <x15:v>160922.23999999999</x15:v>
            <x15:x in="0"/>
          </x15:c>
          <x15:c>
            <x15:v>1731</x15:v>
            <x15:x in="1"/>
          </x15:c>
        </x15:pivotRow>
        <x15:pivotRow count="2">
          <x15:c>
            <x15:v>160431.44</x15:v>
            <x15:x in="0"/>
          </x15:c>
          <x15:c>
            <x15:v>1533</x15:v>
            <x15:x in="1"/>
          </x15:c>
        </x15:pivotRow>
        <x15:pivotRow count="2">
          <x15:c>
            <x15:v>140016.60999999999</x15:v>
            <x15:x in="0"/>
          </x15:c>
          <x15:c>
            <x15:v>1258</x15:v>
            <x15:x in="1"/>
          </x15:c>
        </x15:pivotRow>
        <x15:pivotRow count="2">
          <x15:c>
            <x15:v>147959.46</x15:v>
            <x15:x in="0"/>
          </x15:c>
          <x15:c>
            <x15:v>1494</x15:v>
            <x15:x in="1"/>
          </x15:c>
        </x15:pivotRow>
        <x15:pivotRow count="2">
          <x15:c>
            <x15:v>82657.25</x15:v>
            <x15:x in="0"/>
          </x15:c>
          <x15:c>
            <x15:v>868</x15:v>
            <x15:x in="1"/>
          </x15:c>
        </x15:pivotRow>
        <x15:pivotRow count="2">
          <x15:c>
            <x15:v>146212.53</x15:v>
            <x15:x in="0"/>
          </x15:c>
          <x15:c>
            <x15:v>1212</x15:v>
            <x15:x in="1"/>
          </x15:c>
        </x15:pivotRow>
        <x15:pivotRow count="2">
          <x15:c>
            <x15:v>87047.63</x15:v>
            <x15:x in="0"/>
          </x15:c>
          <x15:c>
            <x15:v>734</x15:v>
            <x15:x in="1"/>
          </x15:c>
        </x15:pivotRow>
        <x15:pivotRow count="2">
          <x15:c>
            <x15:v>2405883.25</x15:v>
            <x15:x in="0"/>
          </x15:c>
          <x15:c>
            <x15:v>24227</x15:v>
            <x15:x in="1"/>
          </x15:c>
        </x15:pivotRow>
      </x15:pivotTableData>
    </ext>
    <ext xmlns:x15="http://schemas.microsoft.com/office/spreadsheetml/2010/11/main" uri="{E67621CE-5B39-4880-91FE-76760E9C1902}">
      <x15:pivotTableUISettings>
        <x15:activeTabTopLevelEntity name="[Dim_Date]"/>
        <x15:activeTabTopLevelEntity name="[Messy_Retail_Data]"/>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2131C1-A81F-4241-95D8-2A9DB720CE7A}" name="PivotChartTable13" cacheId="44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H25" firstHeaderRow="1" firstDataRow="2" firstDataCol="1"/>
  <pivotFields count="5">
    <pivotField axis="axisCol" allDrilled="1" subtotalTop="0" showAll="0" defaultSubtotal="0" defaultAttributeDrillState="1">
      <items count="6">
        <item x="0"/>
        <item x="1"/>
        <item x="2"/>
        <item x="3"/>
        <item x="4"/>
        <item x="5"/>
      </items>
    </pivotField>
    <pivotField axis="axisRow" allDrilled="1" subtotalTop="0" showAll="0" dataSourceSort="1" defaultSubtotal="0">
      <items count="2">
        <item c="1" x="0"/>
        <item c="1" x="1"/>
      </items>
    </pivotField>
    <pivotField axis="axisRow" allDrilled="1" subtotalTop="0" showAll="0" dataSourceSort="1" defaultSubtotal="0">
      <items count="20">
        <item c="1" x="0"/>
        <item c="1" x="1"/>
        <item c="1" x="2"/>
        <item c="1" x="3"/>
        <item c="1" x="4"/>
        <item c="1" x="5"/>
        <item c="1" x="6"/>
        <item c="1" x="7"/>
        <item c="1" x="8"/>
        <item c="1" x="9"/>
        <item c="1" x="10"/>
        <item c="1" x="11"/>
        <item c="1" x="12"/>
        <item c="1" x="13"/>
        <item c="1" x="14"/>
        <item c="1" x="15"/>
        <item c="1" x="16"/>
        <item c="1" x="17"/>
        <item c="1" x="18"/>
        <item c="1" x="19"/>
      </items>
    </pivotField>
    <pivotField axis="axisRow" subtotalTop="0" showAll="0" dataSourceSort="1" defaultSubtotal="0"/>
    <pivotField dataField="1" subtotalTop="0" showAll="0" defaultSubtotal="0"/>
  </pivotFields>
  <rowFields count="2">
    <field x="1"/>
    <field x="2"/>
  </rowFields>
  <rowItems count="23">
    <i>
      <x/>
    </i>
    <i r="1">
      <x/>
    </i>
    <i r="1">
      <x v="1"/>
    </i>
    <i r="1">
      <x v="2"/>
    </i>
    <i r="1">
      <x v="3"/>
    </i>
    <i r="1">
      <x v="4"/>
    </i>
    <i r="1">
      <x v="5"/>
    </i>
    <i r="1">
      <x v="6"/>
    </i>
    <i r="1">
      <x v="7"/>
    </i>
    <i r="1">
      <x v="8"/>
    </i>
    <i r="1">
      <x v="9"/>
    </i>
    <i r="1">
      <x v="10"/>
    </i>
    <i r="1">
      <x v="11"/>
    </i>
    <i>
      <x v="1"/>
    </i>
    <i r="1">
      <x v="12"/>
    </i>
    <i r="1">
      <x v="13"/>
    </i>
    <i r="1">
      <x v="14"/>
    </i>
    <i r="1">
      <x v="15"/>
    </i>
    <i r="1">
      <x v="16"/>
    </i>
    <i r="1">
      <x v="17"/>
    </i>
    <i r="1">
      <x v="18"/>
    </i>
    <i r="1">
      <x v="19"/>
    </i>
    <i t="grand">
      <x/>
    </i>
  </rowItems>
  <colFields count="1">
    <field x="0"/>
  </colFields>
  <colItems count="7">
    <i>
      <x/>
    </i>
    <i>
      <x v="1"/>
    </i>
    <i>
      <x v="2"/>
    </i>
    <i>
      <x v="3"/>
    </i>
    <i>
      <x v="4"/>
    </i>
    <i>
      <x v="5"/>
    </i>
    <i t="grand">
      <x/>
    </i>
  </colItems>
  <dataFields count="1">
    <dataField fld="4" subtotal="count" baseField="0" baseItem="0"/>
  </dataFields>
  <chartFormats count="12">
    <chartFormat chart="0" format="2" series="1">
      <pivotArea type="data" outline="0" fieldPosition="0">
        <references count="1">
          <reference field="0" count="1" selected="0">
            <x v="0"/>
          </reference>
        </references>
      </pivotArea>
    </chartFormat>
    <chartFormat chart="0" format="3" series="1">
      <pivotArea type="data" outline="0" fieldPosition="0">
        <references count="1">
          <reference field="0" count="1" selected="0">
            <x v="1"/>
          </reference>
        </references>
      </pivotArea>
    </chartFormat>
    <chartFormat chart="0" format="4" series="1">
      <pivotArea type="data" outline="0" fieldPosition="0">
        <references count="1">
          <reference field="0" count="1" selected="0">
            <x v="2"/>
          </reference>
        </references>
      </pivotArea>
    </chartFormat>
    <chartFormat chart="0" format="5" series="1">
      <pivotArea type="data" outline="0" fieldPosition="0">
        <references count="1">
          <reference field="0" count="1" selected="0">
            <x v="3"/>
          </reference>
        </references>
      </pivotArea>
    </chartFormat>
    <chartFormat chart="0" format="6" series="1">
      <pivotArea type="data" outline="0" fieldPosition="0">
        <references count="1">
          <reference field="0" count="1" selected="0">
            <x v="4"/>
          </reference>
        </references>
      </pivotArea>
    </chartFormat>
    <chartFormat chart="0" format="7" series="1">
      <pivotArea type="data" outline="0" fieldPosition="0">
        <references count="1">
          <reference field="0" count="1" selected="0">
            <x v="5"/>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3"/>
          </reference>
        </references>
      </pivotArea>
    </chartFormat>
    <chartFormat chart="0" format="10" series="1">
      <pivotArea type="data" outline="0" fieldPosition="0">
        <references count="2">
          <reference field="4294967294" count="1" selected="0">
            <x v="0"/>
          </reference>
          <reference field="0" count="1" selected="0">
            <x v="4"/>
          </reference>
        </references>
      </pivotArea>
    </chartFormat>
    <chartFormat chart="0" format="11" series="1">
      <pivotArea type="data" outline="0" fieldPosition="0">
        <references count="2">
          <reference field="4294967294" count="1" selected="0">
            <x v="0"/>
          </reference>
          <reference field="0" count="1" selected="0">
            <x v="5"/>
          </reference>
        </references>
      </pivotArea>
    </chartFormat>
    <chartFormat chart="0" format="12" series="1">
      <pivotArea type="data" outline="0" fieldPosition="0">
        <references count="2">
          <reference field="4294967294" count="1" selected="0">
            <x v="0"/>
          </reference>
          <reference field="0" count="1" selected="0">
            <x v="1"/>
          </reference>
        </references>
      </pivotArea>
    </chartFormat>
    <chartFormat chart="0" format="13" series="1">
      <pivotArea type="data" outline="0" fieldPosition="0">
        <references count="2">
          <reference field="4294967294" count="1" selected="0">
            <x v="0"/>
          </reference>
          <reference field="0" count="1" selected="0">
            <x v="0"/>
          </reference>
        </references>
      </pivotArea>
    </chartFormat>
  </chartFormat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23" columnCount="7" cacheId="740830243">
        <x15:pivotRow count="7">
          <x15:c t="e">
            <x15:v/>
          </x15:c>
          <x15:c t="e">
            <x15:v/>
          </x15:c>
          <x15:c t="e">
            <x15:v/>
          </x15:c>
          <x15:c t="e">
            <x15:v/>
          </x15:c>
          <x15:c t="e">
            <x15:v/>
          </x15:c>
          <x15:c t="e">
            <x15:v/>
          </x15:c>
          <x15:c t="e">
            <x15:v/>
          </x15:c>
        </x15:pivotRow>
        <x15:pivotRow count="7">
          <x15:c>
            <x15:v>16022</x15:v>
            <x15:x in="0"/>
          </x15:c>
          <x15:c>
            <x15:v>14183.24</x15:v>
            <x15:x in="0"/>
          </x15:c>
          <x15:c>
            <x15:v>73946.259999999995</x15:v>
            <x15:x in="0"/>
          </x15:c>
          <x15:c>
            <x15:v>24475.9</x15:v>
            <x15:x in="0"/>
          </x15:c>
          <x15:c t="e">
            <x15:v/>
            <x15:x in="0"/>
          </x15:c>
          <x15:c>
            <x15:v>7858.17</x15:v>
            <x15:x in="0"/>
          </x15:c>
          <x15:c>
            <x15:v>136485.57</x15:v>
            <x15:x in="0"/>
          </x15:c>
        </x15:pivotRow>
        <x15:pivotRow count="7">
          <x15:c t="e">
            <x15:v/>
            <x15:x in="0"/>
          </x15:c>
          <x15:c>
            <x15:v>10196.700000000001</x15:v>
            <x15:x in="0"/>
          </x15:c>
          <x15:c>
            <x15:v>4874.25</x15:v>
            <x15:x in="0"/>
          </x15:c>
          <x15:c>
            <x15:v>16795.2</x15:v>
            <x15:x in="0"/>
          </x15:c>
          <x15:c>
            <x15:v>1099.8900000000001</x15:v>
            <x15:x in="0"/>
          </x15:c>
          <x15:c>
            <x15:v>2858.57</x15:v>
            <x15:x in="0"/>
          </x15:c>
          <x15:c>
            <x15:v>35824.61</x15:v>
            <x15:x in="0"/>
          </x15:c>
        </x15:pivotRow>
        <x15:pivotRow count="7">
          <x15:c t="e">
            <x15:v/>
            <x15:x in="0"/>
          </x15:c>
          <x15:c>
            <x15:v>28689.03</x15:v>
            <x15:x in="0"/>
          </x15:c>
          <x15:c>
            <x15:v>9088.74</x15:v>
            <x15:x in="0"/>
          </x15:c>
          <x15:c>
            <x15:v>4898.6000000000004</x15:v>
            <x15:x in="0"/>
          </x15:c>
          <x15:c>
            <x15:v>13198.68</x15:v>
            <x15:x in="0"/>
          </x15:c>
          <x15:c>
            <x15:v>20441.37</x15:v>
            <x15:x in="0"/>
          </x15:c>
          <x15:c>
            <x15:v>76316.42</x15:v>
            <x15:x in="0"/>
          </x15:c>
        </x15:pivotRow>
        <x15:pivotRow count="7">
          <x15:c t="e">
            <x15:v/>
            <x15:x in="0"/>
          </x15:c>
          <x15:c>
            <x15:v>22659.05</x15:v>
            <x15:x in="0"/>
          </x15:c>
          <x15:c>
            <x15:v>26517.599999999999</x15:v>
            <x15:x in="0"/>
          </x15:c>
          <x15:c>
            <x15:v>3499</x15:v>
            <x15:x in="0"/>
          </x15:c>
          <x15:c t="e">
            <x15:v/>
            <x15:x in="0"/>
          </x15:c>
          <x15:c>
            <x15:v>29676.58</x15:v>
            <x15:x in="0"/>
          </x15:c>
          <x15:c>
            <x15:v>82352.23</x15:v>
            <x15:x in="0"/>
          </x15:c>
        </x15:pivotRow>
        <x15:pivotRow count="7">
          <x15:c>
            <x15:v>275.7</x15:v>
            <x15:x in="0"/>
          </x15:c>
          <x15:c>
            <x15:v>4612.3</x15:v>
            <x15:x in="0"/>
          </x15:c>
          <x15:c>
            <x15:v>35348.339999999997</x15:v>
            <x15:x in="0"/>
          </x15:c>
          <x15:c>
            <x15:v>13502</x15:v>
            <x15:x in="0"/>
          </x15:c>
          <x15:c t="e">
            <x15:v/>
            <x15:x in="0"/>
          </x15:c>
          <x15:c>
            <x15:v>23273.54</x15:v>
            <x15:x in="0"/>
          </x15:c>
          <x15:c>
            <x15:v>77011.88</x15:v>
            <x15:x in="0"/>
          </x15:c>
        </x15:pivotRow>
        <x15:pivotRow count="7">
          <x15:c>
            <x15:v>4029.15</x15:v>
            <x15:x in="0"/>
          </x15:c>
          <x15:c>
            <x15:v>1619.61</x15:v>
            <x15:x in="0"/>
          </x15:c>
          <x15:c>
            <x15:v>14442.95</x15:v>
            <x15:x in="0"/>
          </x15:c>
          <x15:c>
            <x15:v>26675.439999999999</x15:v>
            <x15:x in="0"/>
          </x15:c>
          <x15:c>
            <x15:v>179.7</x15:v>
            <x15:x in="0"/>
          </x15:c>
          <x15:c>
            <x15:v>33421.9</x15:v>
            <x15:x in="0"/>
          </x15:c>
          <x15:c>
            <x15:v>80368.75</x15:v>
            <x15:x in="0"/>
          </x15:c>
        </x15:pivotRow>
        <x15:pivotRow count="7">
          <x15:c>
            <x15:v>23598.2</x15:v>
            <x15:x in="0"/>
          </x15:c>
          <x15:c>
            <x15:v>10780.2</x15:v>
            <x15:x in="0"/>
          </x15:c>
          <x15:c>
            <x15:v>33329.800000000003</x15:v>
            <x15:x in="0"/>
          </x15:c>
          <x15:c>
            <x15:v>53408.6</x15:v>
            <x15:x in="0"/>
          </x15:c>
          <x15:c>
            <x15:v>3712.59</x15:v>
            <x15:x in="0"/>
          </x15:c>
          <x15:c>
            <x15:v>15960.2</x15:v>
            <x15:x in="0"/>
          </x15:c>
          <x15:c>
            <x15:v>140789.59</x15:v>
            <x15:x in="0"/>
          </x15:c>
        </x15:pivotRow>
        <x15:pivotRow count="7">
          <x15:c>
            <x15:v>9388.7999999999993</x15:v>
            <x15:x in="0"/>
          </x15:c>
          <x15:c>
            <x15:v>21526.92</x15:v>
            <x15:x in="0"/>
          </x15:c>
          <x15:c>
            <x15:v>18139.080000000002</x15:v>
            <x15:x in="0"/>
          </x15:c>
          <x15:c>
            <x15:v>76251.199999999997</x15:v>
            <x15:x in="0"/>
          </x15:c>
          <x15:c>
            <x15:v>9344.4</x15:v>
            <x15:x in="0"/>
          </x15:c>
          <x15:c>
            <x15:v>24645.14</x15:v>
            <x15:x in="0"/>
          </x15:c>
          <x15:c>
            <x15:v>159295.54</x15:v>
            <x15:x in="0"/>
          </x15:c>
        </x15:pivotRow>
        <x15:pivotRow count="7">
          <x15:c>
            <x15:v>8033.2</x15:v>
            <x15:x in="0"/>
          </x15:c>
          <x15:c>
            <x15:v>5051.7</x15:v>
            <x15:x in="0"/>
          </x15:c>
          <x15:c>
            <x15:v>39476.879999999997</x15:v>
            <x15:x in="0"/>
          </x15:c>
          <x15:c>
            <x15:v>49758.32</x15:v>
            <x15:x in="0"/>
          </x15:c>
          <x15:c>
            <x15:v>8865.2000000000007</x15:v>
            <x15:x in="0"/>
          </x15:c>
          <x15:c>
            <x15:v>15064.69</x15:v>
            <x15:x in="0"/>
          </x15:c>
          <x15:c>
            <x15:v>126249.99</x15:v>
            <x15:x in="0"/>
          </x15:c>
        </x15:pivotRow>
        <x15:pivotRow count="7">
          <x15:c>
            <x15:v>7128.8</x15:v>
            <x15:x in="0"/>
          </x15:c>
          <x15:c>
            <x15:v>12633.13</x15:v>
            <x15:x in="0"/>
          </x15:c>
          <x15:c>
            <x15:v>36796.379999999997</x15:v>
            <x15:x in="0"/>
          </x15:c>
          <x15:c>
            <x15:v>22170.92</x15:v>
            <x15:x in="0"/>
          </x15:c>
          <x15:c>
            <x15:v>4672.2</x15:v>
            <x15:x in="0"/>
          </x15:c>
          <x15:c>
            <x15:v>10571.48</x15:v>
            <x15:x in="0"/>
          </x15:c>
          <x15:c>
            <x15:v>93972.91</x15:v>
            <x15:x in="0"/>
          </x15:c>
        </x15:pivotRow>
        <x15:pivotRow count="7">
          <x15:c>
            <x15:v>5918.09</x15:v>
            <x15:x in="0"/>
          </x15:c>
          <x15:c>
            <x15:v>686</x15:v>
            <x15:x in="0"/>
          </x15:c>
          <x15:c>
            <x15:v>100260.85</x15:v>
            <x15:x in="0"/>
          </x15:c>
          <x15:c>
            <x15:v>43720.19</x15:v>
            <x15:x in="0"/>
          </x15:c>
          <x15:c t="e">
            <x15:v/>
            <x15:x in="0"/>
          </x15:c>
          <x15:c>
            <x15:v>26390.720000000001</x15:v>
            <x15:x in="0"/>
          </x15:c>
          <x15:c>
            <x15:v>176975.85</x15:v>
            <x15:x in="0"/>
          </x15:c>
        </x15:pivotRow>
        <x15:pivotRow count="7">
          <x15:c>
            <x15:v>11971.8</x15:v>
            <x15:x in="0"/>
          </x15:c>
          <x15:c>
            <x15:v>3209.5</x15:v>
            <x15:x in="0"/>
          </x15:c>
          <x15:c>
            <x15:v>50851.18</x15:v>
            <x15:x in="0"/>
          </x15:c>
          <x15:c>
            <x15:v>29601.37</x15:v>
            <x15:x in="0"/>
          </x15:c>
          <x15:c t="e">
            <x15:v/>
            <x15:x in="0"/>
          </x15:c>
          <x15:c>
            <x15:v>11612.26</x15:v>
            <x15:x in="0"/>
          </x15:c>
          <x15:c>
            <x15:v>107246.11</x15:v>
            <x15:x in="0"/>
          </x15:c>
        </x15:pivotRow>
        <x15:pivotRow count="7">
          <x15:c t="e">
            <x15:v/>
          </x15:c>
          <x15:c t="e">
            <x15:v/>
          </x15:c>
          <x15:c t="e">
            <x15:v/>
          </x15:c>
          <x15:c t="e">
            <x15:v/>
          </x15:c>
          <x15:c t="e">
            <x15:v/>
          </x15:c>
          <x15:c t="e">
            <x15:v/>
          </x15:c>
          <x15:c t="e">
            <x15:v/>
          </x15:c>
        </x15:pivotRow>
        <x15:pivotRow count="7">
          <x15:c>
            <x15:v>21120.41</x15:v>
            <x15:x in="0"/>
          </x15:c>
          <x15:c>
            <x15:v>10995.3</x15:v>
            <x15:x in="0"/>
          </x15:c>
          <x15:c>
            <x15:v>66745.710000000006</x15:v>
            <x15:x in="0"/>
          </x15:c>
          <x15:c>
            <x15:v>53692.62</x15:v>
            <x15:x in="0"/>
          </x15:c>
          <x15:c>
            <x15:v>898.2</x15:v>
            <x15:x in="0"/>
          </x15:c>
          <x15:c>
            <x15:v>34294.400000000001</x15:v>
            <x15:x in="0"/>
          </x15:c>
          <x15:c>
            <x15:v>187746.64</x15:v>
            <x15:x in="0"/>
          </x15:c>
        </x15:pivotRow>
        <x15:pivotRow count="7">
          <x15:c>
            <x15:v>8242</x15:v>
            <x15:x in="0"/>
          </x15:c>
          <x15:c t="e">
            <x15:v/>
            <x15:x in="0"/>
          </x15:c>
          <x15:c>
            <x15:v>58367.77</x15:v>
            <x15:x in="0"/>
          </x15:c>
          <x15:c>
            <x15:v>56950.21</x15:v>
            <x15:x in="0"/>
          </x15:c>
          <x15:c t="e">
            <x15:v/>
            <x15:x in="0"/>
          </x15:c>
          <x15:c>
            <x15:v>37362.26</x15:v>
            <x15:x in="0"/>
          </x15:c>
          <x15:c>
            <x15:v>160922.23999999999</x15:v>
            <x15:x in="0"/>
          </x15:c>
        </x15:pivotRow>
        <x15:pivotRow count="7">
          <x15:c>
            <x15:v>4733</x15:v>
            <x15:x in="0"/>
          </x15:c>
          <x15:c>
            <x15:v>14175.7</x15:v>
            <x15:x in="0"/>
          </x15:c>
          <x15:c>
            <x15:v>33854.559999999998</x15:v>
            <x15:x in="0"/>
          </x15:c>
          <x15:c>
            <x15:v>64469.9</x15:v>
            <x15:x in="0"/>
          </x15:c>
          <x15:c t="e">
            <x15:v/>
            <x15:x in="0"/>
          </x15:c>
          <x15:c>
            <x15:v>43198.28</x15:v>
            <x15:x in="0"/>
          </x15:c>
          <x15:c>
            <x15:v>160431.44</x15:v>
            <x15:x in="0"/>
          </x15:c>
        </x15:pivotRow>
        <x15:pivotRow count="7">
          <x15:c>
            <x15:v>17213.78</x15:v>
            <x15:x in="0"/>
          </x15:c>
          <x15:c>
            <x15:v>6629.7</x15:v>
            <x15:x in="0"/>
          </x15:c>
          <x15:c>
            <x15:v>36880.04</x15:v>
            <x15:x in="0"/>
          </x15:c>
          <x15:c>
            <x15:v>65013.34</x15:v>
            <x15:x in="0"/>
          </x15:c>
          <x15:c>
            <x15:v>3018.4</x15:v>
            <x15:x in="0"/>
          </x15:c>
          <x15:c>
            <x15:v>11261.35</x15:v>
            <x15:x in="0"/>
          </x15:c>
          <x15:c>
            <x15:v>140016.60999999999</x15:v>
            <x15:x in="0"/>
          </x15:c>
        </x15:pivotRow>
        <x15:pivotRow count="7">
          <x15:c>
            <x15:v>10161</x15:v>
            <x15:x in="0"/>
          </x15:c>
          <x15:c>
            <x15:v>885.8</x15:v>
            <x15:x in="0"/>
          </x15:c>
          <x15:c>
            <x15:v>48754.21</x15:v>
            <x15:x in="0"/>
          </x15:c>
          <x15:c>
            <x15:v>50660.6</x15:v>
            <x15:x in="0"/>
          </x15:c>
          <x15:c t="e">
            <x15:v/>
            <x15:x in="0"/>
          </x15:c>
          <x15:c>
            <x15:v>37497.85</x15:v>
            <x15:x in="0"/>
          </x15:c>
          <x15:c>
            <x15:v>147959.46</x15:v>
            <x15:x in="0"/>
          </x15:c>
        </x15:pivotRow>
        <x15:pivotRow count="7">
          <x15:c>
            <x15:v>7988.4</x15:v>
            <x15:x in="0"/>
          </x15:c>
          <x15:c>
            <x15:v>5103.1000000000004</x15:v>
            <x15:x in="0"/>
          </x15:c>
          <x15:c>
            <x15:v>31557.06</x15:v>
            <x15:x in="0"/>
          </x15:c>
          <x15:c>
            <x15:v>25373.24</x15:v>
            <x15:x in="0"/>
          </x15:c>
          <x15:c>
            <x15:v>2245.5</x15:v>
            <x15:x in="0"/>
          </x15:c>
          <x15:c>
            <x15:v>10389.950000000001</x15:v>
            <x15:x in="0"/>
          </x15:c>
          <x15:c>
            <x15:v>82657.25</x15:v>
            <x15:x in="0"/>
          </x15:c>
        </x15:pivotRow>
        <x15:pivotRow count="7">
          <x15:c>
            <x15:v>12447.4</x15:v>
            <x15:x in="0"/>
          </x15:c>
          <x15:c>
            <x15:v>3343.3</x15:v>
            <x15:x in="0"/>
          </x15:c>
          <x15:c>
            <x15:v>60462.41</x15:v>
            <x15:x in="0"/>
          </x15:c>
          <x15:c>
            <x15:v>58033.74</x15:v>
            <x15:x in="0"/>
          </x15:c>
          <x15:c>
            <x15:v>299.45999999999998</x15:v>
            <x15:x in="0"/>
          </x15:c>
          <x15:c>
            <x15:v>11626.22</x15:v>
            <x15:x in="0"/>
          </x15:c>
          <x15:c>
            <x15:v>146212.53</x15:v>
            <x15:x in="0"/>
          </x15:c>
        </x15:pivotRow>
        <x15:pivotRow count="7">
          <x15:c>
            <x15:v>7014.6</x15:v>
            <x15:x in="0"/>
          </x15:c>
          <x15:c>
            <x15:v>5284.92</x15:v>
            <x15:x in="0"/>
          </x15:c>
          <x15:c>
            <x15:v>29246.25</x15:v>
            <x15:x in="0"/>
          </x15:c>
          <x15:c>
            <x15:v>40816.82</x15:v>
            <x15:x in="0"/>
          </x15:c>
          <x15:c t="e">
            <x15:v/>
            <x15:x in="0"/>
          </x15:c>
          <x15:c>
            <x15:v>4685.04</x15:v>
            <x15:x in="0"/>
          </x15:c>
          <x15:c>
            <x15:v>87047.63</x15:v>
            <x15:x in="0"/>
          </x15:c>
        </x15:pivotRow>
        <x15:pivotRow count="7">
          <x15:c>
            <x15:v>175286.33</x15:v>
            <x15:x in="0"/>
          </x15:c>
          <x15:c>
            <x15:v>182265.2</x15:v>
            <x15:x in="0"/>
          </x15:c>
          <x15:c>
            <x15:v>808940.32</x15:v>
            <x15:x in="0"/>
          </x15:c>
          <x15:c>
            <x15:v>779767.21</x15:v>
            <x15:x in="0"/>
          </x15:c>
          <x15:c>
            <x15:v>47534.22</x15:v>
            <x15:x in="0"/>
          </x15:c>
          <x15:c>
            <x15:v>412089.97</x15:v>
            <x15:x in="0"/>
          </x15:c>
          <x15:c>
            <x15:v>2405883.25</x15:v>
            <x15:x in="0"/>
          </x15:c>
        </x15:pivotRow>
      </x15:pivotTableData>
    </ext>
    <ext xmlns:x15="http://schemas.microsoft.com/office/spreadsheetml/2010/11/main" uri="{E67621CE-5B39-4880-91FE-76760E9C1902}">
      <x15:pivotTableUISettings>
        <x15:activeTabTopLevelEntity name="[Messy_Retail_Data]"/>
        <x15:activeTabTopLevelEntity name="[Dim_product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183B5C-D2F0-4478-A7EA-204CD5FBD11E}" name="PivotTable7" cacheId="4407" applyNumberFormats="0" applyBorderFormats="0" applyFontFormats="0" applyPatternFormats="0" applyAlignmentFormats="0" applyWidthHeightFormats="1" dataCaption="Values" tag="dbd516b0-3ed6-4e50-af9c-4c4ad79fc47e" updatedVersion="8" minRefreshableVersion="3" useAutoFormatting="1" itemPrintTitles="1" createdVersion="8" indent="0" outline="1" outlineData="1" multipleFieldFilters="0">
  <location ref="K11:M12"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95">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Retail_Data]"/>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FD6E39-C20F-4CBB-84A7-4BD1E88125E2}" name="PivotTable6" cacheId="4482" applyNumberFormats="0" applyBorderFormats="0" applyFontFormats="0" applyPatternFormats="0" applyAlignmentFormats="0" applyWidthHeightFormats="1" dataCaption="Values" tag="93cacbcd-ba27-4ea0-af07-9b775d908d2b" updatedVersion="8" minRefreshableVersion="3" useAutoFormatting="1" subtotalHiddenItems="1" itemPrintTitles="1" createdVersion="8" indent="0" outline="1" outlineData="1" multipleFieldFilters="0">
  <location ref="C10:H11"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Retail_Data]"/>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1B01DB-97DF-48E8-852A-3B0D37547A42}" name="PivotTable4" cacheId="4458" applyNumberFormats="0" applyBorderFormats="0" applyFontFormats="0" applyPatternFormats="0" applyAlignmentFormats="0" applyWidthHeightFormats="1" dataCaption="Values" tag="281fecfb-bc09-4370-ba13-c623c2f56f79" updatedVersion="8" minRefreshableVersion="3" useAutoFormatting="1" subtotalHiddenItems="1" itemPrintTitles="1" createdVersion="8" indent="0" outline="1" outlineData="1" multipleFieldFilters="0">
  <location ref="I6:N7"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95">
    <pivotHierarchy dragToData="1"/>
    <pivotHierarchy multipleItemSelectionAllowed="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Retail_Data]"/>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58A449-8BAD-4D45-B3D0-61433832C922}" name="PivotTable1" cacheId="4419" applyNumberFormats="0" applyBorderFormats="0" applyFontFormats="0" applyPatternFormats="0" applyAlignmentFormats="0" applyWidthHeightFormats="1" dataCaption="Values" tag="f6d252c3-ec9f-4345-a5df-e49dc83ace53" updatedVersion="8" minRefreshableVersion="3" showDrill="0" subtotalHiddenItems="1" itemPrintTitles="1" createdVersion="8" indent="0" outline="1" outlineData="1" multipleFieldFilters="0">
  <location ref="C6:G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ssy_Retail_Data]"/>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2E30572-C2E8-4A0B-B0C6-4F1B4ED592D9}" name="PivotTable14" cacheId="4404" applyNumberFormats="0" applyBorderFormats="0" applyFontFormats="0" applyPatternFormats="0" applyAlignmentFormats="0" applyWidthHeightFormats="1" dataCaption="Values" tag="f55c0f5b-412a-4517-9b51-5fa1eb6d6b37" updatedVersion="8" minRefreshableVersion="3" useAutoFormatting="1" subtotalHiddenItems="1" rowGrandTotals="0" colGrandTotals="0" itemPrintTitles="1" createdVersion="8" indent="0" outline="1" outlineData="1" multipleFieldFilters="0">
  <location ref="Z16:AC26" firstHeaderRow="0" firstDataRow="1" firstDataCol="1"/>
  <pivotFields count="7">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0">
    <i>
      <x v="6"/>
    </i>
    <i>
      <x v="4"/>
    </i>
    <i>
      <x v="8"/>
    </i>
    <i>
      <x/>
    </i>
    <i>
      <x v="3"/>
    </i>
    <i>
      <x v="5"/>
    </i>
    <i>
      <x v="7"/>
    </i>
    <i>
      <x v="9"/>
    </i>
    <i>
      <x v="2"/>
    </i>
    <i>
      <x v="1"/>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5">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74">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s]"/>
        <x15:activeTabTopLevelEntity name="[Messy_Retail_Data]"/>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353CC55-7375-4887-8824-8D490A7DFC18}" autoFormatId="16" applyNumberFormats="0" applyBorderFormats="0" applyFontFormats="0" applyPatternFormats="0" applyAlignmentFormats="0" applyWidthHeightFormats="0">
  <queryTableRefresh nextId="10">
    <queryTableFields count="8">
      <queryTableField id="1" name="product_id" tableColumnId="1"/>
      <queryTableField id="2" name="product_category_name" tableColumnId="2"/>
      <queryTableField id="3" name="product_name_length" tableColumnId="3"/>
      <queryTableField id="4" name="product_desc_length" tableColumnId="4"/>
      <queryTableField id="5" name="product_photos_qty" tableColumnId="5"/>
      <queryTableField id="6" name="cleaned_product_weight" tableColumnId="6"/>
      <queryTableField id="7" name="volume" tableColumnId="7"/>
      <queryTableField id="9" name="product desc length category" tableColumnId="9"/>
    </queryTableFields>
  </queryTableRefresh>
  <extLst>
    <ext xmlns:x15="http://schemas.microsoft.com/office/spreadsheetml/2010/11/main" uri="{883FBD77-0823-4a55-B5E3-86C4891E6966}">
      <x15:queryTable sourceDataName="Query - Dim_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2BEE497-DDD3-4305-B749-0AEE98AFF5EB}" autoFormatId="16" applyNumberFormats="0" applyBorderFormats="0" applyFontFormats="0" applyPatternFormats="0" applyAlignmentFormats="0" applyWidthHeightFormats="0">
  <queryTableRefresh nextId="36">
    <queryTableFields count="31">
      <queryTableField id="1" name="product_id" tableColumnId="1"/>
      <queryTableField id="2" name="product_category_name" tableColumnId="2"/>
      <queryTableField id="3" name="product_name_length" tableColumnId="3"/>
      <queryTableField id="4" name="product_desc_length" tableColumnId="4"/>
      <queryTableField id="5" name="qty" tableColumnId="5"/>
      <queryTableField id="12" name="customers" tableColumnId="12"/>
      <queryTableField id="6" name="unit_price_cleaned" tableColumnId="6"/>
      <queryTableField id="7" name="total_price.1" tableColumnId="7"/>
      <queryTableField id="31" name="cleaned_freight_price" tableColumnId="8"/>
      <queryTableField id="9" name="product_photos_qty" tableColumnId="9"/>
      <queryTableField id="10" name="cleaned_product_weight" tableColumnId="10"/>
      <queryTableField id="11" name="Product_Score" tableColumnId="11"/>
      <queryTableField id="13" name="weekday" tableColumnId="13"/>
      <queryTableField id="14" name="weekend" tableColumnId="14"/>
      <queryTableField id="15" name="holiday" tableColumnId="15"/>
      <queryTableField id="16" name="month" tableColumnId="16"/>
      <queryTableField id="17" name="year" tableColumnId="17"/>
      <queryTableField id="18" name="s" tableColumnId="18"/>
      <queryTableField id="19" name="volume" tableColumnId="19"/>
      <queryTableField id="20" name="comp_1" tableColumnId="20"/>
      <queryTableField id="21" name="ps1" tableColumnId="21"/>
      <queryTableField id="22" name="fp1" tableColumnId="22"/>
      <queryTableField id="23" name="comp_2" tableColumnId="23"/>
      <queryTableField id="24" name="ps2" tableColumnId="24"/>
      <queryTableField id="25" name="fp2" tableColumnId="25"/>
      <queryTableField id="26" name="comp_3" tableColumnId="26"/>
      <queryTableField id="27" name="ps3" tableColumnId="27"/>
      <queryTableField id="28" name="fp3" tableColumnId="28"/>
      <queryTableField id="29" name="lag_price" tableColumnId="29"/>
      <queryTableField id="30" name="Date" tableColumnId="30"/>
      <queryTableField id="34" name="Value Category" tableColumnId="32"/>
    </queryTableFields>
  </queryTableRefresh>
  <extLst>
    <ext xmlns:x15="http://schemas.microsoft.com/office/spreadsheetml/2010/11/main" uri="{883FBD77-0823-4a55-B5E3-86C4891E6966}">
      <x15:queryTable sourceDataName="Query - Messy_Retail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D4CB542-E000-4BA2-BAF1-C36CD5FE9C14}" sourceName="[Dim_Date].[Date Hierarchy]">
  <pivotTables>
    <pivotTable tabId="7" name="PivotTable1"/>
  </pivotTables>
  <data>
    <olap pivotCacheId="758750031">
      <levels count="4">
        <level uniqueName="[Dim_Date].[Date Hierarchy].[(All)]" sourceCaption="(All)" count="0"/>
        <level uniqueName="[Dim_Date].[Date Hierarchy].[Year]" sourceCaption="Year" count="2">
          <ranges>
            <range startItem="0">
              <i n="[Dim_Date].[Date Hierarchy].[Year].&amp;[2017]" c="2017"/>
              <i n="[Dim_Date].[Date Hierarchy].[Year].&amp;[2018]" c="2018"/>
            </range>
          </ranges>
        </level>
        <level uniqueName="[Dim_Date].[Date Hierarchy].[Month]" sourceCaption="Month" count="24">
          <ranges>
            <range startItem="0">
              <i n="[Dim_Date].[Date Hierarchy].[Year].&amp;[2017].&amp;[January]" c="January">
                <p n="[Dim_Date].[Date Hierarchy].[Year].&amp;[2017]"/>
              </i>
              <i n="[Dim_Date].[Date Hierarchy].[Year].&amp;[2017].&amp;[February]" c="February">
                <p n="[Dim_Date].[Date Hierarchy].[Year].&amp;[2017]"/>
              </i>
              <i n="[Dim_Date].[Date Hierarchy].[Year].&amp;[2017].&amp;[March]" c="March">
                <p n="[Dim_Date].[Date Hierarchy].[Year].&amp;[2017]"/>
              </i>
              <i n="[Dim_Date].[Date Hierarchy].[Year].&amp;[2017].&amp;[April]" c="April">
                <p n="[Dim_Date].[Date Hierarchy].[Year].&amp;[2017]"/>
              </i>
              <i n="[Dim_Date].[Date Hierarchy].[Year].&amp;[2017].&amp;[May]" c="May">
                <p n="[Dim_Date].[Date Hierarchy].[Year].&amp;[2017]"/>
              </i>
              <i n="[Dim_Date].[Date Hierarchy].[Year].&amp;[2017].&amp;[June]" c="June">
                <p n="[Dim_Date].[Date Hierarchy].[Year].&amp;[2017]"/>
              </i>
              <i n="[Dim_Date].[Date Hierarchy].[Year].&amp;[2017].&amp;[July]" c="July">
                <p n="[Dim_Date].[Date Hierarchy].[Year].&amp;[2017]"/>
              </i>
              <i n="[Dim_Date].[Date Hierarchy].[Year].&amp;[2017].&amp;[August]" c="August">
                <p n="[Dim_Date].[Date Hierarchy].[Year].&amp;[2017]"/>
              </i>
              <i n="[Dim_Date].[Date Hierarchy].[Year].&amp;[2017].&amp;[September]" c="September">
                <p n="[Dim_Date].[Date Hierarchy].[Year].&amp;[2017]"/>
              </i>
              <i n="[Dim_Date].[Date Hierarchy].[Year].&amp;[2017].&amp;[October]" c="October">
                <p n="[Dim_Date].[Date Hierarchy].[Year].&amp;[2017]"/>
              </i>
              <i n="[Dim_Date].[Date Hierarchy].[Year].&amp;[2017].&amp;[November]" c="November">
                <p n="[Dim_Date].[Date Hierarchy].[Year].&amp;[2017]"/>
              </i>
              <i n="[Dim_Date].[Date Hierarchy].[Year].&amp;[2017].&amp;[December]" c="December">
                <p n="[Dim_Date].[Date Hierarchy].[Year].&amp;[2017]"/>
              </i>
              <i n="[Dim_Date].[Date Hierarchy].[Year].&amp;[2018].&amp;[January]" c="January">
                <p n="[Dim_Date].[Date Hierarchy].[Year].&amp;[2018]"/>
              </i>
              <i n="[Dim_Date].[Date Hierarchy].[Year].&amp;[2018].&amp;[February]" c="February">
                <p n="[Dim_Date].[Date Hierarchy].[Year].&amp;[2018]"/>
              </i>
              <i n="[Dim_Date].[Date Hierarchy].[Year].&amp;[2018].&amp;[March]" c="March">
                <p n="[Dim_Date].[Date Hierarchy].[Year].&amp;[2018]"/>
              </i>
              <i n="[Dim_Date].[Date Hierarchy].[Year].&amp;[2018].&amp;[April]" c="April">
                <p n="[Dim_Date].[Date Hierarchy].[Year].&amp;[2018]"/>
              </i>
              <i n="[Dim_Date].[Date Hierarchy].[Year].&amp;[2018].&amp;[May]" c="May">
                <p n="[Dim_Date].[Date Hierarchy].[Year].&amp;[2018]"/>
              </i>
              <i n="[Dim_Date].[Date Hierarchy].[Year].&amp;[2018].&amp;[June]" c="June">
                <p n="[Dim_Date].[Date Hierarchy].[Year].&amp;[2018]"/>
              </i>
              <i n="[Dim_Date].[Date Hierarchy].[Year].&amp;[2018].&amp;[July]" c="July">
                <p n="[Dim_Date].[Date Hierarchy].[Year].&amp;[2018]"/>
              </i>
              <i n="[Dim_Date].[Date Hierarchy].[Year].&amp;[2018].&amp;[August]" c="August">
                <p n="[Dim_Date].[Date Hierarchy].[Year].&amp;[2018]"/>
              </i>
              <i n="[Dim_Date].[Date Hierarchy].[Year].&amp;[2018].&amp;[September]" c="September">
                <p n="[Dim_Date].[Date Hierarchy].[Year].&amp;[2018]"/>
              </i>
              <i n="[Dim_Date].[Date Hierarchy].[Year].&amp;[2018].&amp;[October]" c="October" nd="1">
                <p n="[Dim_Date].[Date Hierarchy].[Year].&amp;[2018]"/>
              </i>
              <i n="[Dim_Date].[Date Hierarchy].[Year].&amp;[2018].&amp;[November]" c="November" nd="1">
                <p n="[Dim_Date].[Date Hierarchy].[Year].&amp;[2018]"/>
              </i>
              <i n="[Dim_Date].[Date Hierarchy].[Year].&amp;[2018].&amp;[December]" c="December" nd="1">
                <p n="[Dim_Date].[Date Hierarchy].[Year].&amp;[2018]"/>
              </i>
            </range>
          </ranges>
        </level>
        <level uniqueName="[Dim_Date].[Date Hierarchy].[DateColumn]" sourceCaption="DateColumn" count="0"/>
      </levels>
      <selections count="1">
        <selection n="[Dim_Date].[Date Hierarchy].[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1"/>
      </x15:slicerCachePivotTables>
    </x:ext>
    <x:ext xmlns:x15="http://schemas.microsoft.com/office/spreadsheetml/2010/11/main" uri="{470722E0-AACD-4C17-9CDC-17EF765DBC7E}">
      <x15:slicerCacheHideItemsWithNoData count="2">
        <x15:slicerCacheOlapLevelName uniqueName="[Dim_Date].[Date Hierarchy].[Year]" count="0"/>
        <x15:slicerCacheOlapLevelName uniqueName="[Dim_Date].[Date Hierarchy].[Month]" count="3"/>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name" xr10:uid="{1EFA173E-2A3C-4C4D-990A-60EEE6A49434}" sourceName="[Dim_products].[product_category_name]">
  <pivotTables>
    <pivotTable tabId="7" name="PivotTable1"/>
  </pivotTables>
  <data>
    <olap pivotCacheId="758750031">
      <levels count="2">
        <level uniqueName="[Dim_products].[product_category_name].[(All)]" sourceCaption="(All)" count="0"/>
        <level uniqueName="[Dim_products].[product_category_name].[product_category_name]" sourceCaption="product_category_name" count="9">
          <ranges>
            <range startItem="0">
              <i n="[Dim_products].[product_category_name].&amp;[BED_BATH_TABLE]" c="BED_BATH_TABLE"/>
              <i n="[Dim_products].[product_category_name].&amp;[COMPUTERS_ACCESSORIES]" c="COMPUTERS_ACCESSORIES"/>
              <i n="[Dim_products].[product_category_name].&amp;[CONSOLES_GAMES]" c="CONSOLES_GAMES"/>
              <i n="[Dim_products].[product_category_name].&amp;[COOL_STUFF]" c="COOL_STUFF"/>
              <i n="[Dim_products].[product_category_name].&amp;[FURNITURE_DECOR]" c="FURNITURE_DECOR"/>
              <i n="[Dim_products].[product_category_name].&amp;[GARDEN_TOOLS]" c="GARDEN_TOOLS"/>
              <i n="[Dim_products].[product_category_name].&amp;[HEALTH_BEAUTY]" c="HEALTH_BEAUTY"/>
              <i n="[Dim_products].[product_category_name].&amp;[PERFUMERY]" c="PERFUMERY"/>
              <i n="[Dim_products].[product_category_name].&amp;[WATCHES_GIFTS]" c="WATCHES_GIFTS"/>
            </range>
          </ranges>
        </level>
      </levels>
      <selections count="1">
        <selection n="[Dim_products].[product_category_name].[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1" xr10:uid="{9129FFB2-1759-4DCE-8CAA-1DCC547B9896}" sourceName="[Dim_Date].[Date Hierarchy]">
  <pivotTables>
    <pivotTable tabId="7" name="PivotTable4"/>
  </pivotTables>
  <data>
    <olap pivotCacheId="1275044470">
      <levels count="4">
        <level uniqueName="[Dim_Date].[Date Hierarchy].[(All)]" sourceCaption="(All)" count="0"/>
        <level uniqueName="[Dim_Date].[Date Hierarchy].[Year]" sourceCaption="Year" count="2">
          <ranges>
            <range startItem="0">
              <i n="[Dim_Date].[Date Hierarchy].[Year].&amp;[2017]" c="2017"/>
              <i n="[Dim_Date].[Date Hierarchy].[Year].&amp;[2018]" c="2018"/>
            </range>
          </ranges>
        </level>
        <level uniqueName="[Dim_Date].[Date Hierarchy].[Month]" sourceCaption="Month" count="24">
          <ranges>
            <range startItem="0">
              <i n="[Dim_Date].[Date Hierarchy].[Year].&amp;[2017].&amp;[January]" c="January">
                <p n="[Dim_Date].[Date Hierarchy].[Year].&amp;[2017]"/>
              </i>
              <i n="[Dim_Date].[Date Hierarchy].[Year].&amp;[2017].&amp;[February]" c="February">
                <p n="[Dim_Date].[Date Hierarchy].[Year].&amp;[2017]"/>
              </i>
              <i n="[Dim_Date].[Date Hierarchy].[Year].&amp;[2017].&amp;[March]" c="March">
                <p n="[Dim_Date].[Date Hierarchy].[Year].&amp;[2017]"/>
              </i>
              <i n="[Dim_Date].[Date Hierarchy].[Year].&amp;[2017].&amp;[April]" c="April">
                <p n="[Dim_Date].[Date Hierarchy].[Year].&amp;[2017]"/>
              </i>
              <i n="[Dim_Date].[Date Hierarchy].[Year].&amp;[2017].&amp;[May]" c="May">
                <p n="[Dim_Date].[Date Hierarchy].[Year].&amp;[2017]"/>
              </i>
              <i n="[Dim_Date].[Date Hierarchy].[Year].&amp;[2017].&amp;[June]" c="June">
                <p n="[Dim_Date].[Date Hierarchy].[Year].&amp;[2017]"/>
              </i>
              <i n="[Dim_Date].[Date Hierarchy].[Year].&amp;[2017].&amp;[July]" c="July">
                <p n="[Dim_Date].[Date Hierarchy].[Year].&amp;[2017]"/>
              </i>
              <i n="[Dim_Date].[Date Hierarchy].[Year].&amp;[2017].&amp;[August]" c="August">
                <p n="[Dim_Date].[Date Hierarchy].[Year].&amp;[2017]"/>
              </i>
              <i n="[Dim_Date].[Date Hierarchy].[Year].&amp;[2017].&amp;[September]" c="September">
                <p n="[Dim_Date].[Date Hierarchy].[Year].&amp;[2017]"/>
              </i>
              <i n="[Dim_Date].[Date Hierarchy].[Year].&amp;[2017].&amp;[October]" c="October">
                <p n="[Dim_Date].[Date Hierarchy].[Year].&amp;[2017]"/>
              </i>
              <i n="[Dim_Date].[Date Hierarchy].[Year].&amp;[2017].&amp;[November]" c="November">
                <p n="[Dim_Date].[Date Hierarchy].[Year].&amp;[2017]"/>
              </i>
              <i n="[Dim_Date].[Date Hierarchy].[Year].&amp;[2017].&amp;[December]" c="December">
                <p n="[Dim_Date].[Date Hierarchy].[Year].&amp;[2017]"/>
              </i>
              <i n="[Dim_Date].[Date Hierarchy].[Year].&amp;[2018].&amp;[January]" c="January">
                <p n="[Dim_Date].[Date Hierarchy].[Year].&amp;[2018]"/>
              </i>
              <i n="[Dim_Date].[Date Hierarchy].[Year].&amp;[2018].&amp;[February]" c="February">
                <p n="[Dim_Date].[Date Hierarchy].[Year].&amp;[2018]"/>
              </i>
              <i n="[Dim_Date].[Date Hierarchy].[Year].&amp;[2018].&amp;[March]" c="March">
                <p n="[Dim_Date].[Date Hierarchy].[Year].&amp;[2018]"/>
              </i>
              <i n="[Dim_Date].[Date Hierarchy].[Year].&amp;[2018].&amp;[April]" c="April">
                <p n="[Dim_Date].[Date Hierarchy].[Year].&amp;[2018]"/>
              </i>
              <i n="[Dim_Date].[Date Hierarchy].[Year].&amp;[2018].&amp;[May]" c="May">
                <p n="[Dim_Date].[Date Hierarchy].[Year].&amp;[2018]"/>
              </i>
              <i n="[Dim_Date].[Date Hierarchy].[Year].&amp;[2018].&amp;[June]" c="June">
                <p n="[Dim_Date].[Date Hierarchy].[Year].&amp;[2018]"/>
              </i>
              <i n="[Dim_Date].[Date Hierarchy].[Year].&amp;[2018].&amp;[July]" c="July">
                <p n="[Dim_Date].[Date Hierarchy].[Year].&amp;[2018]"/>
              </i>
              <i n="[Dim_Date].[Date Hierarchy].[Year].&amp;[2018].&amp;[August]" c="August">
                <p n="[Dim_Date].[Date Hierarchy].[Year].&amp;[2018]"/>
              </i>
              <i n="[Dim_Date].[Date Hierarchy].[Year].&amp;[2018].&amp;[September]" c="September" nd="1">
                <p n="[Dim_Date].[Date Hierarchy].[Year].&amp;[2018]"/>
              </i>
              <i n="[Dim_Date].[Date Hierarchy].[Year].&amp;[2018].&amp;[October]" c="October" nd="1">
                <p n="[Dim_Date].[Date Hierarchy].[Year].&amp;[2018]"/>
              </i>
              <i n="[Dim_Date].[Date Hierarchy].[Year].&amp;[2018].&amp;[November]" c="November" nd="1">
                <p n="[Dim_Date].[Date Hierarchy].[Year].&amp;[2018]"/>
              </i>
              <i n="[Dim_Date].[Date Hierarchy].[Year].&amp;[2018].&amp;[December]" c="December" nd="1">
                <p n="[Dim_Date].[Date Hierarchy].[Year].&amp;[2018]"/>
              </i>
            </range>
          </ranges>
        </level>
        <level uniqueName="[Dim_Date].[Date Hierarchy].[DateColumn]" sourceCaption="DateColumn" count="0"/>
      </levels>
      <selections count="1">
        <selection n="[Dim_Date].[Date Hierarchy].[All]"/>
      </selections>
    </olap>
  </data>
  <extLst>
    <x:ext xmlns:x15="http://schemas.microsoft.com/office/spreadsheetml/2010/11/main" uri="{03082B11-2C62-411c-B77F-237D8FCFBE4C}">
      <x15:slicerCachePivotTables>
        <pivotTable tabId="4294967295" name="PivotChartTable4"/>
        <pivotTable tabId="4294967295" name="PivotChartTable5"/>
        <pivotTable tabId="4294967295" name="PivotChartTable6"/>
        <pivotTable tabId="4294967295" name="PivotChartTable7"/>
      </x15:slicerCachePivotTables>
    </x:ext>
    <x:ext xmlns:x15="http://schemas.microsoft.com/office/spreadsheetml/2010/11/main" uri="{470722E0-AACD-4C17-9CDC-17EF765DBC7E}">
      <x15:slicerCacheHideItemsWithNoData count="1">
        <x15:slicerCacheOlapLevelName uniqueName="[Dim_Date].[Date Hierarchy].[Month]" count="4"/>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name1" xr10:uid="{8B890696-4109-449C-BB0C-F2093C1AF9C2}" sourceName="[Dim_products].[product_category_name]">
  <pivotTables>
    <pivotTable tabId="7" name="PivotTable4"/>
  </pivotTables>
  <data>
    <olap pivotCacheId="1275044470">
      <levels count="2">
        <level uniqueName="[Dim_products].[product_category_name].[(All)]" sourceCaption="(All)" count="0"/>
        <level uniqueName="[Dim_products].[product_category_name].[product_category_name]" sourceCaption="product_category_name" count="9">
          <ranges>
            <range startItem="0">
              <i n="[Dim_products].[product_category_name].&amp;[BED_BATH_TABLE]" c="BED_BATH_TABLE"/>
              <i n="[Dim_products].[product_category_name].&amp;[COMPUTERS_ACCESSORIES]" c="COMPUTERS_ACCESSORIES"/>
              <i n="[Dim_products].[product_category_name].&amp;[CONSOLES_GAMES]" c="CONSOLES_GAMES"/>
              <i n="[Dim_products].[product_category_name].&amp;[COOL_STUFF]" c="COOL_STUFF"/>
              <i n="[Dim_products].[product_category_name].&amp;[FURNITURE_DECOR]" c="FURNITURE_DECOR"/>
              <i n="[Dim_products].[product_category_name].&amp;[GARDEN_TOOLS]" c="GARDEN_TOOLS"/>
              <i n="[Dim_products].[product_category_name].&amp;[HEALTH_BEAUTY]" c="HEALTH_BEAUTY"/>
              <i n="[Dim_products].[product_category_name].&amp;[PERFUMERY]" c="PERFUMERY"/>
              <i n="[Dim_products].[product_category_name].&amp;[WATCHES_GIFTS]" c="WATCHES_GIFTS"/>
            </range>
          </ranges>
        </level>
      </levels>
      <selections count="1">
        <selection n="[Dim_products].[product_category_name].[All]"/>
      </selections>
    </olap>
  </data>
  <extLst>
    <x:ext xmlns:x15="http://schemas.microsoft.com/office/spreadsheetml/2010/11/main" uri="{03082B11-2C62-411c-B77F-237D8FCFBE4C}">
      <x15:slicerCachePivotTables>
        <pivotTable tabId="4294967295" name="PivotChartTable4"/>
        <pivotTable tabId="4294967295" name="PivotChartTable5"/>
        <pivotTable tabId="4294967295" name="PivotChartTable6"/>
        <pivotTable tabId="4294967295" name="PivotChartTable7"/>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2" xr10:uid="{1179C16D-BBA3-4A2C-9927-971E62FAA057}" sourceName="[Dim_Date].[Date Hierarchy]">
  <pivotTables>
    <pivotTable tabId="7" name="PivotTable6"/>
  </pivotTables>
  <data>
    <olap pivotCacheId="1275044470">
      <levels count="4">
        <level uniqueName="[Dim_Date].[Date Hierarchy].[(All)]" sourceCaption="(All)" count="0"/>
        <level uniqueName="[Dim_Date].[Date Hierarchy].[Year]" sourceCaption="Year" count="2">
          <ranges>
            <range startItem="0">
              <i n="[Dim_Date].[Date Hierarchy].[Year].&amp;[2017]" c="2017"/>
              <i n="[Dim_Date].[Date Hierarchy].[Year].&amp;[2018]" c="2018"/>
            </range>
          </ranges>
        </level>
        <level uniqueName="[Dim_Date].[Date Hierarchy].[Month]" sourceCaption="Month" count="24">
          <ranges>
            <range startItem="0">
              <i n="[Dim_Date].[Date Hierarchy].[Year].&amp;[2017].&amp;[January]" c="January">
                <p n="[Dim_Date].[Date Hierarchy].[Year].&amp;[2017]"/>
              </i>
              <i n="[Dim_Date].[Date Hierarchy].[Year].&amp;[2017].&amp;[February]" c="February">
                <p n="[Dim_Date].[Date Hierarchy].[Year].&amp;[2017]"/>
              </i>
              <i n="[Dim_Date].[Date Hierarchy].[Year].&amp;[2017].&amp;[March]" c="March">
                <p n="[Dim_Date].[Date Hierarchy].[Year].&amp;[2017]"/>
              </i>
              <i n="[Dim_Date].[Date Hierarchy].[Year].&amp;[2017].&amp;[April]" c="April">
                <p n="[Dim_Date].[Date Hierarchy].[Year].&amp;[2017]"/>
              </i>
              <i n="[Dim_Date].[Date Hierarchy].[Year].&amp;[2017].&amp;[May]" c="May">
                <p n="[Dim_Date].[Date Hierarchy].[Year].&amp;[2017]"/>
              </i>
              <i n="[Dim_Date].[Date Hierarchy].[Year].&amp;[2017].&amp;[June]" c="June">
                <p n="[Dim_Date].[Date Hierarchy].[Year].&amp;[2017]"/>
              </i>
              <i n="[Dim_Date].[Date Hierarchy].[Year].&amp;[2017].&amp;[July]" c="July">
                <p n="[Dim_Date].[Date Hierarchy].[Year].&amp;[2017]"/>
              </i>
              <i n="[Dim_Date].[Date Hierarchy].[Year].&amp;[2017].&amp;[August]" c="August">
                <p n="[Dim_Date].[Date Hierarchy].[Year].&amp;[2017]"/>
              </i>
              <i n="[Dim_Date].[Date Hierarchy].[Year].&amp;[2017].&amp;[September]" c="September">
                <p n="[Dim_Date].[Date Hierarchy].[Year].&amp;[2017]"/>
              </i>
              <i n="[Dim_Date].[Date Hierarchy].[Year].&amp;[2017].&amp;[October]" c="October">
                <p n="[Dim_Date].[Date Hierarchy].[Year].&amp;[2017]"/>
              </i>
              <i n="[Dim_Date].[Date Hierarchy].[Year].&amp;[2017].&amp;[November]" c="November">
                <p n="[Dim_Date].[Date Hierarchy].[Year].&amp;[2017]"/>
              </i>
              <i n="[Dim_Date].[Date Hierarchy].[Year].&amp;[2017].&amp;[December]" c="December">
                <p n="[Dim_Date].[Date Hierarchy].[Year].&amp;[2017]"/>
              </i>
              <i n="[Dim_Date].[Date Hierarchy].[Year].&amp;[2018].&amp;[January]" c="January">
                <p n="[Dim_Date].[Date Hierarchy].[Year].&amp;[2018]"/>
              </i>
              <i n="[Dim_Date].[Date Hierarchy].[Year].&amp;[2018].&amp;[February]" c="February">
                <p n="[Dim_Date].[Date Hierarchy].[Year].&amp;[2018]"/>
              </i>
              <i n="[Dim_Date].[Date Hierarchy].[Year].&amp;[2018].&amp;[March]" c="March">
                <p n="[Dim_Date].[Date Hierarchy].[Year].&amp;[2018]"/>
              </i>
              <i n="[Dim_Date].[Date Hierarchy].[Year].&amp;[2018].&amp;[April]" c="April">
                <p n="[Dim_Date].[Date Hierarchy].[Year].&amp;[2018]"/>
              </i>
              <i n="[Dim_Date].[Date Hierarchy].[Year].&amp;[2018].&amp;[May]" c="May">
                <p n="[Dim_Date].[Date Hierarchy].[Year].&amp;[2018]"/>
              </i>
              <i n="[Dim_Date].[Date Hierarchy].[Year].&amp;[2018].&amp;[June]" c="June">
                <p n="[Dim_Date].[Date Hierarchy].[Year].&amp;[2018]"/>
              </i>
              <i n="[Dim_Date].[Date Hierarchy].[Year].&amp;[2018].&amp;[July]" c="July">
                <p n="[Dim_Date].[Date Hierarchy].[Year].&amp;[2018]"/>
              </i>
              <i n="[Dim_Date].[Date Hierarchy].[Year].&amp;[2018].&amp;[August]" c="August">
                <p n="[Dim_Date].[Date Hierarchy].[Year].&amp;[2018]"/>
              </i>
              <i n="[Dim_Date].[Date Hierarchy].[Year].&amp;[2018].&amp;[September]" c="September" nd="1">
                <p n="[Dim_Date].[Date Hierarchy].[Year].&amp;[2018]"/>
              </i>
              <i n="[Dim_Date].[Date Hierarchy].[Year].&amp;[2018].&amp;[October]" c="October" nd="1">
                <p n="[Dim_Date].[Date Hierarchy].[Year].&amp;[2018]"/>
              </i>
              <i n="[Dim_Date].[Date Hierarchy].[Year].&amp;[2018].&amp;[November]" c="November" nd="1">
                <p n="[Dim_Date].[Date Hierarchy].[Year].&amp;[2018]"/>
              </i>
              <i n="[Dim_Date].[Date Hierarchy].[Year].&amp;[2018].&amp;[December]" c="December" nd="1">
                <p n="[Dim_Date].[Date Hierarchy].[Year].&amp;[2018]"/>
              </i>
            </range>
          </ranges>
        </level>
        <level uniqueName="[Dim_Date].[Date Hierarchy].[DateColumn]" sourceCaption="DateColumn" count="0"/>
      </levels>
      <selections count="1">
        <selection n="[Dim_Date].[Date Hierarchy].[All]"/>
      </selections>
    </olap>
  </data>
  <extLst>
    <x:ext xmlns:x15="http://schemas.microsoft.com/office/spreadsheetml/2010/11/main" uri="{03082B11-2C62-411c-B77F-237D8FCFBE4C}">
      <x15:slicerCachePivotTables>
        <pivotTable tabId="4294967295" name="PivotChartTable8"/>
        <pivotTable tabId="4294967295" name="PivotChartTable9"/>
        <pivotTable tabId="4294967295" name="PivotChartTable11"/>
      </x15:slicerCachePivotTables>
    </x:ext>
    <x:ext xmlns:x15="http://schemas.microsoft.com/office/spreadsheetml/2010/11/main" uri="{470722E0-AACD-4C17-9CDC-17EF765DBC7E}">
      <x15:slicerCacheHideItemsWithNoData count="1">
        <x15:slicerCacheOlapLevelName uniqueName="[Dim_Date].[Date Hierarchy].[Month]" count="4"/>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name2" xr10:uid="{3CED7658-D572-4175-B86D-677A0BEBF5FF}" sourceName="[Dim_products].[product_category_name]">
  <pivotTables>
    <pivotTable tabId="7" name="PivotTable6"/>
  </pivotTables>
  <data>
    <olap pivotCacheId="1275044470">
      <levels count="2">
        <level uniqueName="[Dim_products].[product_category_name].[(All)]" sourceCaption="(All)" count="0"/>
        <level uniqueName="[Dim_products].[product_category_name].[product_category_name]" sourceCaption="product_category_name" count="9">
          <ranges>
            <range startItem="0">
              <i n="[Dim_products].[product_category_name].&amp;[BED_BATH_TABLE]" c="BED_BATH_TABLE"/>
              <i n="[Dim_products].[product_category_name].&amp;[COMPUTERS_ACCESSORIES]" c="COMPUTERS_ACCESSORIES"/>
              <i n="[Dim_products].[product_category_name].&amp;[CONSOLES_GAMES]" c="CONSOLES_GAMES"/>
              <i n="[Dim_products].[product_category_name].&amp;[COOL_STUFF]" c="COOL_STUFF"/>
              <i n="[Dim_products].[product_category_name].&amp;[FURNITURE_DECOR]" c="FURNITURE_DECOR"/>
              <i n="[Dim_products].[product_category_name].&amp;[GARDEN_TOOLS]" c="GARDEN_TOOLS"/>
              <i n="[Dim_products].[product_category_name].&amp;[HEALTH_BEAUTY]" c="HEALTH_BEAUTY"/>
              <i n="[Dim_products].[product_category_name].&amp;[PERFUMERY]" c="PERFUMERY"/>
              <i n="[Dim_products].[product_category_name].&amp;[WATCHES_GIFTS]" c="WATCHES_GIFTS"/>
            </range>
          </ranges>
        </level>
      </levels>
      <selections count="1">
        <selection n="[Dim_products].[product_category_name].[All]"/>
      </selections>
    </olap>
  </data>
  <extLst>
    <x:ext xmlns:x15="http://schemas.microsoft.com/office/spreadsheetml/2010/11/main" uri="{03082B11-2C62-411c-B77F-237D8FCFBE4C}">
      <x15:slicerCachePivotTables>
        <pivotTable tabId="4294967295" name="PivotChartTable8"/>
        <pivotTable tabId="4294967295" name="PivotChartTable9"/>
        <pivotTable tabId="4294967295" name="PivotChartTable11"/>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3" xr10:uid="{8F6567C2-AC20-42AF-9FF6-BAB1B483D48F}" sourceName="[Dim_Date].[Date Hierarchy]">
  <pivotTables>
    <pivotTable tabId="7" name="PivotTable14"/>
    <pivotTable tabId="7" name="PivotTable7"/>
  </pivotTables>
  <data>
    <olap pivotCacheId="1275044470">
      <levels count="4">
        <level uniqueName="[Dim_Date].[Date Hierarchy].[(All)]" sourceCaption="(All)" count="0"/>
        <level uniqueName="[Dim_Date].[Date Hierarchy].[Year]" sourceCaption="Year" count="2">
          <ranges>
            <range startItem="0">
              <i n="[Dim_Date].[Date Hierarchy].[Year].&amp;[2017]" c="2017"/>
              <i n="[Dim_Date].[Date Hierarchy].[Year].&amp;[2018]" c="2018"/>
            </range>
          </ranges>
        </level>
        <level uniqueName="[Dim_Date].[Date Hierarchy].[Month]" sourceCaption="Month" count="24">
          <ranges>
            <range startItem="0">
              <i n="[Dim_Date].[Date Hierarchy].[Year].&amp;[2017].&amp;[January]" c="January">
                <p n="[Dim_Date].[Date Hierarchy].[Year].&amp;[2017]"/>
              </i>
              <i n="[Dim_Date].[Date Hierarchy].[Year].&amp;[2017].&amp;[February]" c="February">
                <p n="[Dim_Date].[Date Hierarchy].[Year].&amp;[2017]"/>
              </i>
              <i n="[Dim_Date].[Date Hierarchy].[Year].&amp;[2017].&amp;[March]" c="March">
                <p n="[Dim_Date].[Date Hierarchy].[Year].&amp;[2017]"/>
              </i>
              <i n="[Dim_Date].[Date Hierarchy].[Year].&amp;[2017].&amp;[April]" c="April">
                <p n="[Dim_Date].[Date Hierarchy].[Year].&amp;[2017]"/>
              </i>
              <i n="[Dim_Date].[Date Hierarchy].[Year].&amp;[2017].&amp;[May]" c="May">
                <p n="[Dim_Date].[Date Hierarchy].[Year].&amp;[2017]"/>
              </i>
              <i n="[Dim_Date].[Date Hierarchy].[Year].&amp;[2017].&amp;[June]" c="June">
                <p n="[Dim_Date].[Date Hierarchy].[Year].&amp;[2017]"/>
              </i>
              <i n="[Dim_Date].[Date Hierarchy].[Year].&amp;[2017].&amp;[July]" c="July">
                <p n="[Dim_Date].[Date Hierarchy].[Year].&amp;[2017]"/>
              </i>
              <i n="[Dim_Date].[Date Hierarchy].[Year].&amp;[2017].&amp;[August]" c="August">
                <p n="[Dim_Date].[Date Hierarchy].[Year].&amp;[2017]"/>
              </i>
              <i n="[Dim_Date].[Date Hierarchy].[Year].&amp;[2017].&amp;[September]" c="September">
                <p n="[Dim_Date].[Date Hierarchy].[Year].&amp;[2017]"/>
              </i>
              <i n="[Dim_Date].[Date Hierarchy].[Year].&amp;[2017].&amp;[October]" c="October">
                <p n="[Dim_Date].[Date Hierarchy].[Year].&amp;[2017]"/>
              </i>
              <i n="[Dim_Date].[Date Hierarchy].[Year].&amp;[2017].&amp;[November]" c="November">
                <p n="[Dim_Date].[Date Hierarchy].[Year].&amp;[2017]"/>
              </i>
              <i n="[Dim_Date].[Date Hierarchy].[Year].&amp;[2017].&amp;[December]" c="December">
                <p n="[Dim_Date].[Date Hierarchy].[Year].&amp;[2017]"/>
              </i>
              <i n="[Dim_Date].[Date Hierarchy].[Year].&amp;[2018].&amp;[January]" c="January">
                <p n="[Dim_Date].[Date Hierarchy].[Year].&amp;[2018]"/>
              </i>
              <i n="[Dim_Date].[Date Hierarchy].[Year].&amp;[2018].&amp;[February]" c="February">
                <p n="[Dim_Date].[Date Hierarchy].[Year].&amp;[2018]"/>
              </i>
              <i n="[Dim_Date].[Date Hierarchy].[Year].&amp;[2018].&amp;[March]" c="March">
                <p n="[Dim_Date].[Date Hierarchy].[Year].&amp;[2018]"/>
              </i>
              <i n="[Dim_Date].[Date Hierarchy].[Year].&amp;[2018].&amp;[April]" c="April">
                <p n="[Dim_Date].[Date Hierarchy].[Year].&amp;[2018]"/>
              </i>
              <i n="[Dim_Date].[Date Hierarchy].[Year].&amp;[2018].&amp;[May]" c="May">
                <p n="[Dim_Date].[Date Hierarchy].[Year].&amp;[2018]"/>
              </i>
              <i n="[Dim_Date].[Date Hierarchy].[Year].&amp;[2018].&amp;[June]" c="June">
                <p n="[Dim_Date].[Date Hierarchy].[Year].&amp;[2018]"/>
              </i>
              <i n="[Dim_Date].[Date Hierarchy].[Year].&amp;[2018].&amp;[July]" c="July">
                <p n="[Dim_Date].[Date Hierarchy].[Year].&amp;[2018]"/>
              </i>
              <i n="[Dim_Date].[Date Hierarchy].[Year].&amp;[2018].&amp;[August]" c="August">
                <p n="[Dim_Date].[Date Hierarchy].[Year].&amp;[2018]"/>
              </i>
              <i n="[Dim_Date].[Date Hierarchy].[Year].&amp;[2018].&amp;[September]" c="September" nd="1">
                <p n="[Dim_Date].[Date Hierarchy].[Year].&amp;[2018]"/>
              </i>
              <i n="[Dim_Date].[Date Hierarchy].[Year].&amp;[2018].&amp;[October]" c="October" nd="1">
                <p n="[Dim_Date].[Date Hierarchy].[Year].&amp;[2018]"/>
              </i>
              <i n="[Dim_Date].[Date Hierarchy].[Year].&amp;[2018].&amp;[November]" c="November" nd="1">
                <p n="[Dim_Date].[Date Hierarchy].[Year].&amp;[2018]"/>
              </i>
              <i n="[Dim_Date].[Date Hierarchy].[Year].&amp;[2018].&amp;[December]" c="December" nd="1">
                <p n="[Dim_Date].[Date Hierarchy].[Year].&amp;[2018]"/>
              </i>
            </range>
          </ranges>
        </level>
        <level uniqueName="[Dim_Date].[Date Hierarchy].[DateColumn]" sourceCaption="DateColumn" count="0"/>
      </levels>
      <selections count="1">
        <selection n="[Dim_Date].[Date Hierarchy].[All]"/>
      </selections>
    </olap>
  </data>
  <extLst>
    <x:ext xmlns:x15="http://schemas.microsoft.com/office/spreadsheetml/2010/11/main" uri="{03082B11-2C62-411c-B77F-237D8FCFBE4C}">
      <x15:slicerCachePivotTables>
        <pivotTable tabId="4294967295" name="PivotChartTable12"/>
        <pivotTable tabId="4294967295" name="PivotChartTable13"/>
      </x15:slicerCachePivotTables>
    </x:ext>
    <x:ext xmlns:x15="http://schemas.microsoft.com/office/spreadsheetml/2010/11/main" uri="{470722E0-AACD-4C17-9CDC-17EF765DBC7E}">
      <x15:slicerCacheHideItemsWithNoData count="2">
        <x15:slicerCacheOlapLevelName uniqueName="[Dim_Date].[Date Hierarchy].[Year]" count="0"/>
        <x15:slicerCacheOlapLevelName uniqueName="[Dim_Date].[Date Hierarchy].[Month]" count="4"/>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_name3" xr10:uid="{AF3F0B9E-B528-4000-B307-128EF7389A2D}" sourceName="[Dim_products].[product_category_name]">
  <pivotTables>
    <pivotTable tabId="7" name="PivotTable7"/>
    <pivotTable tabId="7" name="PivotTable14"/>
  </pivotTables>
  <data>
    <olap pivotCacheId="1275044470">
      <levels count="2">
        <level uniqueName="[Dim_products].[product_category_name].[(All)]" sourceCaption="(All)" count="0"/>
        <level uniqueName="[Dim_products].[product_category_name].[product_category_name]" sourceCaption="product_category_name" count="9">
          <ranges>
            <range startItem="0">
              <i n="[Dim_products].[product_category_name].&amp;[BED_BATH_TABLE]" c="BED_BATH_TABLE"/>
              <i n="[Dim_products].[product_category_name].&amp;[COMPUTERS_ACCESSORIES]" c="COMPUTERS_ACCESSORIES"/>
              <i n="[Dim_products].[product_category_name].&amp;[CONSOLES_GAMES]" c="CONSOLES_GAMES"/>
              <i n="[Dim_products].[product_category_name].&amp;[COOL_STUFF]" c="COOL_STUFF"/>
              <i n="[Dim_products].[product_category_name].&amp;[FURNITURE_DECOR]" c="FURNITURE_DECOR"/>
              <i n="[Dim_products].[product_category_name].&amp;[GARDEN_TOOLS]" c="GARDEN_TOOLS"/>
              <i n="[Dim_products].[product_category_name].&amp;[HEALTH_BEAUTY]" c="HEALTH_BEAUTY"/>
              <i n="[Dim_products].[product_category_name].&amp;[PERFUMERY]" c="PERFUMERY"/>
              <i n="[Dim_products].[product_category_name].&amp;[WATCHES_GIFTS]" c="WATCHES_GIFTS"/>
            </range>
          </ranges>
        </level>
      </levels>
      <selections count="1">
        <selection n="[Dim_products].[product_category_name].[All]"/>
      </selections>
    </olap>
  </data>
  <extLst>
    <x:ext xmlns:x15="http://schemas.microsoft.com/office/spreadsheetml/2010/11/main" uri="{03082B11-2C62-411c-B77F-237D8FCFBE4C}">
      <x15:slicerCachePivotTables>
        <pivotTable tabId="4294967295" name="PivotChartTable12"/>
        <pivotTable tabId="4294967295" name="PivotChartTable13"/>
      </x15:slicerCachePivotTables>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25B44258-89D5-4C67-9A49-0389120A27BF}" sourceName="[Messy_Retail_Data].[product_id]">
  <pivotTables>
    <pivotTable tabId="7" name="PivotTable4"/>
  </pivotTables>
  <data>
    <olap pivotCacheId="1124264334">
      <levels count="2">
        <level uniqueName="[Messy_Retail_Data].[product_id].[(All)]" sourceCaption="(All)" count="0"/>
        <level uniqueName="[Messy_Retail_Data].[product_id].[product_id]" sourceCaption="product_id" count="52">
          <ranges>
            <range startItem="0">
              <i n="[Messy_Retail_Data].[product_id].&amp;[BED1]" c="BED1"/>
              <i n="[Messy_Retail_Data].[product_id].&amp;[BED2]" c="BED2"/>
              <i n="[Messy_Retail_Data].[product_id].&amp;[BED3]" c="BED3"/>
              <i n="[Messy_Retail_Data].[product_id].&amp;[BED4]" c="BED4"/>
              <i n="[Messy_Retail_Data].[product_id].&amp;[BED5]" c="BED5"/>
              <i n="[Messy_Retail_Data].[product_id].&amp;[COMPUTERS1]" c="COMPUTERS1"/>
              <i n="[Messy_Retail_Data].[product_id].&amp;[COMPUTERS2]" c="COMPUTERS2"/>
              <i n="[Messy_Retail_Data].[product_id].&amp;[COMPUTERS3]" c="COMPUTERS3"/>
              <i n="[Messy_Retail_Data].[product_id].&amp;[COMPUTERS4]" c="COMPUTERS4"/>
              <i n="[Messy_Retail_Data].[product_id].&amp;[COMPUTERS5]" c="COMPUTERS5"/>
              <i n="[Messy_Retail_Data].[product_id].&amp;[COMPUTERS6]" c="COMPUTERS6"/>
              <i n="[Messy_Retail_Data].[product_id].&amp;[CONSOLES1]" c="CONSOLES1"/>
              <i n="[Messy_Retail_Data].[product_id].&amp;[CONSOLES2]" c="CONSOLES2"/>
              <i n="[Messy_Retail_Data].[product_id].&amp;[COOL1]" c="COOL1"/>
              <i n="[Messy_Retail_Data].[product_id].&amp;[COOL2]" c="COOL2"/>
              <i n="[Messy_Retail_Data].[product_id].&amp;[COOL3]" c="COOL3"/>
              <i n="[Messy_Retail_Data].[product_id].&amp;[COOL4]" c="COOL4"/>
              <i n="[Messy_Retail_Data].[product_id].&amp;[COOL5]" c="COOL5"/>
              <i n="[Messy_Retail_Data].[product_id].&amp;[FURNITURE1]" c="FURNITURE1"/>
              <i n="[Messy_Retail_Data].[product_id].&amp;[FURNITURE2]" c="FURNITURE2"/>
              <i n="[Messy_Retail_Data].[product_id].&amp;[FURNITURE3]" c="FURNITURE3"/>
              <i n="[Messy_Retail_Data].[product_id].&amp;[FURNITURE4]" c="FURNITURE4"/>
              <i n="[Messy_Retail_Data].[product_id].&amp;[GARDEN1]" c="GARDEN1"/>
              <i n="[Messy_Retail_Data].[product_id].&amp;[GARDEN10]" c="GARDEN10"/>
              <i n="[Messy_Retail_Data].[product_id].&amp;[GARDEN2]" c="GARDEN2"/>
              <i n="[Messy_Retail_Data].[product_id].&amp;[GARDEN3]" c="GARDEN3"/>
              <i n="[Messy_Retail_Data].[product_id].&amp;[GARDEN4]" c="GARDEN4"/>
              <i n="[Messy_Retail_Data].[product_id].&amp;[GARDEN5]" c="GARDEN5"/>
              <i n="[Messy_Retail_Data].[product_id].&amp;[GARDEN6]" c="GARDEN6"/>
              <i n="[Messy_Retail_Data].[product_id].&amp;[GARDEN7]" c="GARDEN7"/>
              <i n="[Messy_Retail_Data].[product_id].&amp;[GARDEN8]" c="GARDEN8"/>
              <i n="[Messy_Retail_Data].[product_id].&amp;[GARDEN9]" c="GARDEN9"/>
              <i n="[Messy_Retail_Data].[product_id].&amp;[HEALTH1]" c="HEALTH1"/>
              <i n="[Messy_Retail_Data].[product_id].&amp;[HEALTH10]" c="HEALTH10"/>
              <i n="[Messy_Retail_Data].[product_id].&amp;[HEALTH2]" c="HEALTH2"/>
              <i n="[Messy_Retail_Data].[product_id].&amp;[HEALTH3]" c="HEALTH3"/>
              <i n="[Messy_Retail_Data].[product_id].&amp;[HEALTH4]" c="HEALTH4"/>
              <i n="[Messy_Retail_Data].[product_id].&amp;[HEALTH5]" c="HEALTH5"/>
              <i n="[Messy_Retail_Data].[product_id].&amp;[HEALTH6]" c="HEALTH6"/>
              <i n="[Messy_Retail_Data].[product_id].&amp;[HEALTH7]" c="HEALTH7"/>
              <i n="[Messy_Retail_Data].[product_id].&amp;[HEALTH8]" c="HEALTH8"/>
              <i n="[Messy_Retail_Data].[product_id].&amp;[HEALTH9]" c="HEALTH9"/>
              <i n="[Messy_Retail_Data].[product_id].&amp;[PERFUMERY1]" c="PERFUMERY1"/>
              <i n="[Messy_Retail_Data].[product_id].&amp;[PERFUMERY2]" c="PERFUMERY2"/>
              <i n="[Messy_Retail_Data].[product_id].&amp;[WATCHES1]" c="WATCHES1"/>
              <i n="[Messy_Retail_Data].[product_id].&amp;[WATCHES2]" c="WATCHES2"/>
              <i n="[Messy_Retail_Data].[product_id].&amp;[WATCHES3]" c="WATCHES3"/>
              <i n="[Messy_Retail_Data].[product_id].&amp;[WATCHES4]" c="WATCHES4"/>
              <i n="[Messy_Retail_Data].[product_id].&amp;[WATCHES5]" c="WATCHES5"/>
              <i n="[Messy_Retail_Data].[product_id].&amp;[WATCHES6]" c="WATCHES6"/>
              <i n="[Messy_Retail_Data].[product_id].&amp;[WATCHES7]" c="WATCHES7"/>
              <i n="[Messy_Retail_Data].[product_id].&amp;[WATCHES8]" c="WATCHES8"/>
            </range>
          </ranges>
        </level>
      </levels>
      <selections count="1">
        <selection n="[Messy_Retail_Data].[product_id].[All]"/>
      </selections>
    </olap>
  </data>
  <extLst>
    <x:ext xmlns:x15="http://schemas.microsoft.com/office/spreadsheetml/2010/11/main" uri="{03082B11-2C62-411c-B77F-237D8FCFBE4C}">
      <x15:slicerCachePivotTables>
        <pivotTable tabId="4294967295" name="PivotChartTable4"/>
        <pivotTable tabId="4294967295" name="PivotChartTable5"/>
        <pivotTable tabId="4294967295" name="PivotChartTable6"/>
        <pivotTable tabId="4294967295" name="PivotChartTable7"/>
      </x15:slicerCachePivotTables>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1" xr10:uid="{77E5E784-4003-4F58-AB25-C6B892757B2F}" sourceName="[Dim_products].[product_id]">
  <pivotTables>
    <pivotTable tabId="7" name="PivotTable6"/>
  </pivotTables>
  <data>
    <olap pivotCacheId="1124264334">
      <levels count="2">
        <level uniqueName="[Dim_products].[product_id].[(All)]" sourceCaption="(All)" count="0"/>
        <level uniqueName="[Dim_products].[product_id].[product_id]" sourceCaption="product_id" count="52">
          <ranges>
            <range startItem="0">
              <i n="[Dim_products].[product_id].&amp;[BED1]" c="BED1"/>
              <i n="[Dim_products].[product_id].&amp;[BED2]" c="BED2"/>
              <i n="[Dim_products].[product_id].&amp;[BED3]" c="BED3"/>
              <i n="[Dim_products].[product_id].&amp;[BED4]" c="BED4"/>
              <i n="[Dim_products].[product_id].&amp;[BED5]" c="BED5"/>
              <i n="[Dim_products].[product_id].&amp;[COMPUTERS1]" c="COMPUTERS1"/>
              <i n="[Dim_products].[product_id].&amp;[COMPUTERS2]" c="COMPUTERS2"/>
              <i n="[Dim_products].[product_id].&amp;[COMPUTERS3]" c="COMPUTERS3"/>
              <i n="[Dim_products].[product_id].&amp;[COMPUTERS4]" c="COMPUTERS4"/>
              <i n="[Dim_products].[product_id].&amp;[COMPUTERS5]" c="COMPUTERS5"/>
              <i n="[Dim_products].[product_id].&amp;[COMPUTERS6]" c="COMPUTERS6"/>
              <i n="[Dim_products].[product_id].&amp;[CONSOLES1]" c="CONSOLES1"/>
              <i n="[Dim_products].[product_id].&amp;[CONSOLES2]" c="CONSOLES2"/>
              <i n="[Dim_products].[product_id].&amp;[COOL1]" c="COOL1"/>
              <i n="[Dim_products].[product_id].&amp;[COOL2]" c="COOL2"/>
              <i n="[Dim_products].[product_id].&amp;[COOL3]" c="COOL3"/>
              <i n="[Dim_products].[product_id].&amp;[COOL4]" c="COOL4"/>
              <i n="[Dim_products].[product_id].&amp;[COOL5]" c="COOL5"/>
              <i n="[Dim_products].[product_id].&amp;[FURNITURE1]" c="FURNITURE1"/>
              <i n="[Dim_products].[product_id].&amp;[FURNITURE2]" c="FURNITURE2"/>
              <i n="[Dim_products].[product_id].&amp;[FURNITURE3]" c="FURNITURE3"/>
              <i n="[Dim_products].[product_id].&amp;[FURNITURE4]" c="FURNITURE4"/>
              <i n="[Dim_products].[product_id].&amp;[GARDEN1]" c="GARDEN1"/>
              <i n="[Dim_products].[product_id].&amp;[GARDEN10]" c="GARDEN10"/>
              <i n="[Dim_products].[product_id].&amp;[GARDEN2]" c="GARDEN2"/>
              <i n="[Dim_products].[product_id].&amp;[GARDEN3]" c="GARDEN3"/>
              <i n="[Dim_products].[product_id].&amp;[GARDEN4]" c="GARDEN4"/>
              <i n="[Dim_products].[product_id].&amp;[GARDEN5]" c="GARDEN5"/>
              <i n="[Dim_products].[product_id].&amp;[GARDEN6]" c="GARDEN6"/>
              <i n="[Dim_products].[product_id].&amp;[GARDEN7]" c="GARDEN7"/>
              <i n="[Dim_products].[product_id].&amp;[GARDEN8]" c="GARDEN8"/>
              <i n="[Dim_products].[product_id].&amp;[GARDEN9]" c="GARDEN9"/>
              <i n="[Dim_products].[product_id].&amp;[HEALTH1]" c="HEALTH1"/>
              <i n="[Dim_products].[product_id].&amp;[HEALTH10]" c="HEALTH10"/>
              <i n="[Dim_products].[product_id].&amp;[HEALTH2]" c="HEALTH2"/>
              <i n="[Dim_products].[product_id].&amp;[HEALTH3]" c="HEALTH3"/>
              <i n="[Dim_products].[product_id].&amp;[HEALTH4]" c="HEALTH4"/>
              <i n="[Dim_products].[product_id].&amp;[HEALTH5]" c="HEALTH5"/>
              <i n="[Dim_products].[product_id].&amp;[HEALTH6]" c="HEALTH6"/>
              <i n="[Dim_products].[product_id].&amp;[HEALTH7]" c="HEALTH7"/>
              <i n="[Dim_products].[product_id].&amp;[HEALTH8]" c="HEALTH8"/>
              <i n="[Dim_products].[product_id].&amp;[HEALTH9]" c="HEALTH9"/>
              <i n="[Dim_products].[product_id].&amp;[PERFUMERY1]" c="PERFUMERY1"/>
              <i n="[Dim_products].[product_id].&amp;[PERFUMERY2]" c="PERFUMERY2"/>
              <i n="[Dim_products].[product_id].&amp;[WATCHES1]" c="WATCHES1"/>
              <i n="[Dim_products].[product_id].&amp;[WATCHES2]" c="WATCHES2"/>
              <i n="[Dim_products].[product_id].&amp;[WATCHES3]" c="WATCHES3"/>
              <i n="[Dim_products].[product_id].&amp;[WATCHES4]" c="WATCHES4"/>
              <i n="[Dim_products].[product_id].&amp;[WATCHES5]" c="WATCHES5"/>
              <i n="[Dim_products].[product_id].&amp;[WATCHES6]" c="WATCHES6"/>
              <i n="[Dim_products].[product_id].&amp;[WATCHES7]" c="WATCHES7"/>
              <i n="[Dim_products].[product_id].&amp;[WATCHES8]" c="WATCHES8"/>
            </range>
          </ranges>
        </level>
      </levels>
      <selections count="1">
        <selection n="[Dim_products].[product_id].[All]"/>
      </selections>
    </olap>
  </data>
  <extLst>
    <x:ext xmlns:x15="http://schemas.microsoft.com/office/spreadsheetml/2010/11/main" uri="{03082B11-2C62-411c-B77F-237D8FCFBE4C}">
      <x15:slicerCachePivotTables>
        <pivotTable tabId="4294967295" name="PivotChartTable8"/>
        <pivotTable tabId="4294967295" name="PivotChartTable9"/>
        <pivotTable tabId="4294967295" name="PivotChartTable11"/>
      </x15:slicerCachePivotTables>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2" xr10:uid="{2CEDA752-E9BA-4AB9-B8C8-DFD85B6EC37E}" sourceName="[Dim_products].[product_id]">
  <pivotTables>
    <pivotTable tabId="7" name="PivotTable1"/>
  </pivotTables>
  <data>
    <olap pivotCacheId="9615619">
      <levels count="2">
        <level uniqueName="[Dim_products].[product_id].[(All)]" sourceCaption="(All)" count="0"/>
        <level uniqueName="[Dim_products].[product_id].[product_id]" sourceCaption="product_id" count="52">
          <ranges>
            <range startItem="0">
              <i n="[Dim_products].[product_id].&amp;[BED1]" c="BED1"/>
              <i n="[Dim_products].[product_id].&amp;[BED2]" c="BED2"/>
              <i n="[Dim_products].[product_id].&amp;[BED3]" c="BED3"/>
              <i n="[Dim_products].[product_id].&amp;[BED4]" c="BED4"/>
              <i n="[Dim_products].[product_id].&amp;[BED5]" c="BED5"/>
              <i n="[Dim_products].[product_id].&amp;[COMPUTERS1]" c="COMPUTERS1"/>
              <i n="[Dim_products].[product_id].&amp;[COMPUTERS2]" c="COMPUTERS2"/>
              <i n="[Dim_products].[product_id].&amp;[COMPUTERS3]" c="COMPUTERS3"/>
              <i n="[Dim_products].[product_id].&amp;[COMPUTERS4]" c="COMPUTERS4"/>
              <i n="[Dim_products].[product_id].&amp;[COMPUTERS5]" c="COMPUTERS5"/>
              <i n="[Dim_products].[product_id].&amp;[COMPUTERS6]" c="COMPUTERS6"/>
              <i n="[Dim_products].[product_id].&amp;[CONSOLES1]" c="CONSOLES1"/>
              <i n="[Dim_products].[product_id].&amp;[CONSOLES2]" c="CONSOLES2"/>
              <i n="[Dim_products].[product_id].&amp;[COOL1]" c="COOL1"/>
              <i n="[Dim_products].[product_id].&amp;[COOL2]" c="COOL2"/>
              <i n="[Dim_products].[product_id].&amp;[COOL3]" c="COOL3"/>
              <i n="[Dim_products].[product_id].&amp;[COOL4]" c="COOL4"/>
              <i n="[Dim_products].[product_id].&amp;[COOL5]" c="COOL5"/>
              <i n="[Dim_products].[product_id].&amp;[FURNITURE1]" c="FURNITURE1"/>
              <i n="[Dim_products].[product_id].&amp;[FURNITURE2]" c="FURNITURE2"/>
              <i n="[Dim_products].[product_id].&amp;[FURNITURE3]" c="FURNITURE3"/>
              <i n="[Dim_products].[product_id].&amp;[FURNITURE4]" c="FURNITURE4"/>
              <i n="[Dim_products].[product_id].&amp;[GARDEN1]" c="GARDEN1"/>
              <i n="[Dim_products].[product_id].&amp;[GARDEN10]" c="GARDEN10"/>
              <i n="[Dim_products].[product_id].&amp;[GARDEN2]" c="GARDEN2"/>
              <i n="[Dim_products].[product_id].&amp;[GARDEN3]" c="GARDEN3"/>
              <i n="[Dim_products].[product_id].&amp;[GARDEN4]" c="GARDEN4"/>
              <i n="[Dim_products].[product_id].&amp;[GARDEN5]" c="GARDEN5"/>
              <i n="[Dim_products].[product_id].&amp;[GARDEN6]" c="GARDEN6"/>
              <i n="[Dim_products].[product_id].&amp;[GARDEN7]" c="GARDEN7"/>
              <i n="[Dim_products].[product_id].&amp;[GARDEN8]" c="GARDEN8"/>
              <i n="[Dim_products].[product_id].&amp;[GARDEN9]" c="GARDEN9"/>
              <i n="[Dim_products].[product_id].&amp;[HEALTH1]" c="HEALTH1"/>
              <i n="[Dim_products].[product_id].&amp;[HEALTH10]" c="HEALTH10"/>
              <i n="[Dim_products].[product_id].&amp;[HEALTH2]" c="HEALTH2"/>
              <i n="[Dim_products].[product_id].&amp;[HEALTH3]" c="HEALTH3"/>
              <i n="[Dim_products].[product_id].&amp;[HEALTH4]" c="HEALTH4"/>
              <i n="[Dim_products].[product_id].&amp;[HEALTH5]" c="HEALTH5"/>
              <i n="[Dim_products].[product_id].&amp;[HEALTH6]" c="HEALTH6"/>
              <i n="[Dim_products].[product_id].&amp;[HEALTH7]" c="HEALTH7"/>
              <i n="[Dim_products].[product_id].&amp;[HEALTH8]" c="HEALTH8"/>
              <i n="[Dim_products].[product_id].&amp;[HEALTH9]" c="HEALTH9"/>
              <i n="[Dim_products].[product_id].&amp;[PERFUMERY1]" c="PERFUMERY1"/>
              <i n="[Dim_products].[product_id].&amp;[PERFUMERY2]" c="PERFUMERY2"/>
              <i n="[Dim_products].[product_id].&amp;[WATCHES1]" c="WATCHES1"/>
              <i n="[Dim_products].[product_id].&amp;[WATCHES2]" c="WATCHES2"/>
              <i n="[Dim_products].[product_id].&amp;[WATCHES3]" c="WATCHES3"/>
              <i n="[Dim_products].[product_id].&amp;[WATCHES4]" c="WATCHES4"/>
              <i n="[Dim_products].[product_id].&amp;[WATCHES5]" c="WATCHES5"/>
              <i n="[Dim_products].[product_id].&amp;[WATCHES6]" c="WATCHES6"/>
              <i n="[Dim_products].[product_id].&amp;[WATCHES7]" c="WATCHES7"/>
              <i n="[Dim_products].[product_id].&amp;[WATCHES8]" c="WATCHES8"/>
            </range>
          </ranges>
        </level>
      </levels>
      <selections count="1">
        <selection n="[Dim_products].[product_id].[All]"/>
      </selections>
    </olap>
  </data>
  <extLst>
    <x:ext xmlns:x15="http://schemas.microsoft.com/office/spreadsheetml/2010/11/main" uri="{03082B11-2C62-411c-B77F-237D8FCFBE4C}">
      <x15:slicerCachePivotTables>
        <pivotTable tabId="4294967295" name="PivotChartTable1"/>
        <pivotTable tabId="4294967295" name="PivotChartTable2"/>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3FD44D4-1580-4565-836E-BA325D5A7AB9}" cache="Slicer_Date_Hierarchy" caption="Year" columnCount="2" level="1" style="Slicer Style 1 2" rowHeight="247650"/>
  <slicer name="Month" xr10:uid="{A3A87374-C95C-43D2-A4EE-57D846BE5B78}" cache="Slicer_Date_Hierarchy" caption="Month" columnCount="3" level="2" style="Slicer Style 1 2" rowHeight="247650"/>
  <slicer name="product_category_name" xr10:uid="{FABBF1D6-76C2-430C-A36F-98630E9DA63A}" cache="Slicer_product_category_name" caption="product_category_name" startItem="4" columnCount="2" level="1" style="Slicer Style 1 2" rowHeight="247650"/>
  <slicer name="product_id 2" xr10:uid="{8B1D0555-E491-4D2A-B325-4FC1BC8AF9F5}" cache="Slicer_product_id2" caption="product_id" level="1" style="Slicer Style 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748290C-9FF5-4D0A-A661-5FD9DC42BA76}" cache="Slicer_Date_Hierarchy1" caption="Year" columnCount="2" level="1" style="Slicer Style 1 2" rowHeight="247650"/>
  <slicer name="Month 1" xr10:uid="{7769C7FC-F919-4652-A46A-C3000EA3E6D5}" cache="Slicer_Date_Hierarchy1" caption="Month" columnCount="3" level="2" style="Slicer Style 1 2" rowHeight="247650"/>
  <slicer name="product_category_name 1" xr10:uid="{D76C14B9-133C-4C70-8ECA-A0B41D3F8C6C}" cache="Slicer_product_category_name1" caption="product_category_name" columnCount="2" level="1" style="Slicer Style 1 2" rowHeight="247650"/>
  <slicer name="product_id" xr10:uid="{AE0AB16C-89BB-4159-8781-3636FE598A92}" cache="Slicer_product_id" caption="product_id" startItem="4" level="1" style="Slicer Style 1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31870F5-0CC0-43C7-A0C9-88322009DCEA}" cache="Slicer_Date_Hierarchy2" caption="Year" columnCount="2" level="1" style="Slicer Style 1 2" rowHeight="247650"/>
  <slicer name="Month 2" xr10:uid="{7BAED1BA-5FA8-47FF-8EAB-613FCD1724CE}" cache="Slicer_Date_Hierarchy2" caption="Month" columnCount="2" level="2" style="Slicer Style 1 2" rowHeight="247650"/>
  <slicer name="product_category_name 2" xr10:uid="{9038101B-551B-44EE-98CF-441D2092209B}" cache="Slicer_product_category_name2" caption="product_category_name" columnCount="2" level="1" style="Slicer Style 1 2" rowHeight="247650"/>
  <slicer name="product_id 1" xr10:uid="{9D49875A-F83F-4AD5-9AF7-01E9F2E1DAC7}" cache="Slicer_product_id1" caption="product_id" startItem="2" columnCount="2" level="1" style="Slicer Style 1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E78E0BF8-532E-4775-A393-0BD67722328C}" cache="Slicer_Date_Hierarchy3" caption="Month" columnCount="3" level="2" style="Slicer Style 1 2" rowHeight="247650"/>
  <slicer name="Year 3" xr10:uid="{2360FC25-75A0-4750-96F9-383E8DA9C31F}" cache="Slicer_Date_Hierarchy3" caption="Year" columnCount="2" level="1" style="Slicer Style 1 2" rowHeight="247650"/>
  <slicer name="product_category_name 3" xr10:uid="{78534BE8-FFCD-4655-A38F-D884614EB5CC}" cache="Slicer_product_category_name3" caption="product_category_name" columnCount="2" level="1" style="Slicer Style 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83D5799-7EF1-41C8-A3D1-339EA97C47CB}" name="Dim_products" displayName="Dim_products" ref="A1:H53" tableType="queryTable" totalsRowShown="0">
  <autoFilter ref="A1:H53" xr:uid="{183D5799-7EF1-41C8-A3D1-339EA97C47CB}"/>
  <tableColumns count="8">
    <tableColumn id="1" xr3:uid="{A8DB649B-FB1E-4908-970D-96DCA1184298}" uniqueName="1" name="product_id" queryTableFieldId="1" dataDxfId="5"/>
    <tableColumn id="2" xr3:uid="{9B1AF3C9-0083-4898-AD89-00E62FE0CE31}" uniqueName="2" name="product_category_name" queryTableFieldId="2" dataDxfId="4"/>
    <tableColumn id="3" xr3:uid="{FC24327B-9402-44C3-8264-9329A1FB22A1}" uniqueName="3" name="product_name_length" queryTableFieldId="3"/>
    <tableColumn id="4" xr3:uid="{2A81587F-10D8-4749-8EED-2D7656754856}" uniqueName="4" name="product_desc_length" queryTableFieldId="4"/>
    <tableColumn id="5" xr3:uid="{BA04FEA6-9964-429A-8380-674184A4F743}" uniqueName="5" name="product_photos_qty" queryTableFieldId="5"/>
    <tableColumn id="6" xr3:uid="{DB6ABE75-6868-43D6-AF28-4ED193202B12}" uniqueName="6" name="cleaned_product_weight" queryTableFieldId="6"/>
    <tableColumn id="7" xr3:uid="{B3549AAC-CCD4-4482-B863-3B7FA3B94FFD}" uniqueName="7" name="volume" queryTableFieldId="7"/>
    <tableColumn id="9" xr3:uid="{FE820356-397A-43A8-9857-CE31A1DEA109}" uniqueName="9" name="product desc length category" queryTableField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38857DD-2D8F-4090-9076-EF92589E10D6}" name="Messy_Retail_Data" displayName="Messy_Retail_Data" ref="A1:AE1949" tableType="queryTable" totalsRowShown="0">
  <autoFilter ref="A1:AE1949" xr:uid="{638857DD-2D8F-4090-9076-EF92589E10D6}"/>
  <sortState xmlns:xlrd2="http://schemas.microsoft.com/office/spreadsheetml/2017/richdata2" ref="A2:AE1949">
    <sortCondition descending="1" ref="AD1:AD1949"/>
  </sortState>
  <tableColumns count="31">
    <tableColumn id="1" xr3:uid="{C0167E7E-A5A4-4FE5-AA45-8F054C6237B9}" uniqueName="1" name="product_id" queryTableFieldId="1" dataDxfId="3"/>
    <tableColumn id="2" xr3:uid="{57632746-D28E-4B14-AFAE-9EBEC80E6CB0}" uniqueName="2" name="product_category_name" queryTableFieldId="2" dataDxfId="2"/>
    <tableColumn id="3" xr3:uid="{7C2A3BD6-E1A5-4A30-AD42-0784D9ABB876}" uniqueName="3" name="product_name_length" queryTableFieldId="3"/>
    <tableColumn id="4" xr3:uid="{2481D0C0-5A90-444D-A73B-356DCAE239BA}" uniqueName="4" name="product_desc_length" queryTableFieldId="4"/>
    <tableColumn id="5" xr3:uid="{018B9EF1-EA98-422D-B54E-68EB63D41C01}" uniqueName="5" name="qty" queryTableFieldId="5"/>
    <tableColumn id="12" xr3:uid="{BBB7E4EC-B3CB-449C-89C9-AA456BBE9731}" uniqueName="12" name="customers" queryTableFieldId="12"/>
    <tableColumn id="6" xr3:uid="{2F7664C2-6428-4283-91DD-82DB5176FC95}" uniqueName="6" name="unit_price_cleaned" queryTableFieldId="6"/>
    <tableColumn id="7" xr3:uid="{38534095-BAA4-4D7D-996D-F289C7A754BF}" uniqueName="7" name="total_price.1" queryTableFieldId="7"/>
    <tableColumn id="8" xr3:uid="{D95DA892-24C7-4411-BDF1-E8BBA0776C42}" uniqueName="8" name="cleaned_freight_price" queryTableFieldId="31"/>
    <tableColumn id="9" xr3:uid="{C13A9465-BEF1-4503-9CF6-9789AF0C4911}" uniqueName="9" name="product_photos_qty" queryTableFieldId="9"/>
    <tableColumn id="10" xr3:uid="{7E41E749-B41D-4F16-9802-5671109E74A8}" uniqueName="10" name="cleaned_product_weight" queryTableFieldId="10"/>
    <tableColumn id="11" xr3:uid="{37745156-EEF5-4985-B45C-E5EA36E5635A}" uniqueName="11" name="Product_Score" queryTableFieldId="11"/>
    <tableColumn id="13" xr3:uid="{80A0D0D8-A44A-4078-9A59-E59A07E0FC10}" uniqueName="13" name="weekday" queryTableFieldId="13"/>
    <tableColumn id="14" xr3:uid="{F0F98336-CFB4-48D8-A78B-56F423B556A5}" uniqueName="14" name="weekend" queryTableFieldId="14"/>
    <tableColumn id="15" xr3:uid="{E319E21B-E122-424E-82A7-D06B15C56BF0}" uniqueName="15" name="holiday" queryTableFieldId="15"/>
    <tableColumn id="16" xr3:uid="{9441788F-7E83-4F45-ACA4-CB591D6F6A86}" uniqueName="16" name="month" queryTableFieldId="16"/>
    <tableColumn id="17" xr3:uid="{385EB4BC-303D-4637-A288-EA87A07C6B99}" uniqueName="17" name="year" queryTableFieldId="17"/>
    <tableColumn id="18" xr3:uid="{EB10B3F1-29FC-42E3-B065-F5062F2E49AF}" uniqueName="18" name="s" queryTableFieldId="18"/>
    <tableColumn id="19" xr3:uid="{641CBBF0-931D-4E7B-813E-96C903DEF31F}" uniqueName="19" name="volume" queryTableFieldId="19"/>
    <tableColumn id="20" xr3:uid="{7BA3F636-D658-41AC-B295-A96FAB170915}" uniqueName="20" name="comp_1" queryTableFieldId="20"/>
    <tableColumn id="21" xr3:uid="{7179952F-610F-44D4-8C13-68D151CB5C4D}" uniqueName="21" name="ps1" queryTableFieldId="21"/>
    <tableColumn id="22" xr3:uid="{AC6DA324-EA4E-4D58-92A4-26689D2EAF92}" uniqueName="22" name="fp1" queryTableFieldId="22"/>
    <tableColumn id="23" xr3:uid="{F80AB915-5E19-4EA7-8FE6-47331DF119C5}" uniqueName="23" name="comp_2" queryTableFieldId="23"/>
    <tableColumn id="24" xr3:uid="{DD83D7E0-7DD3-4AA4-BF62-2BB7E03130B9}" uniqueName="24" name="ps2" queryTableFieldId="24"/>
    <tableColumn id="25" xr3:uid="{20CA8310-39D2-453C-B135-A8C5680AA80F}" uniqueName="25" name="fp2" queryTableFieldId="25"/>
    <tableColumn id="26" xr3:uid="{67DE1D83-913B-4C5B-BB16-9CA01699613F}" uniqueName="26" name="comp_3" queryTableFieldId="26"/>
    <tableColumn id="27" xr3:uid="{03E165F9-6F8B-4D75-BE19-6C604FD85A48}" uniqueName="27" name="ps3" queryTableFieldId="27"/>
    <tableColumn id="28" xr3:uid="{2BAEC5DE-1277-4541-8544-4A870C6EA300}" uniqueName="28" name="fp3" queryTableFieldId="28"/>
    <tableColumn id="29" xr3:uid="{4859C210-15C8-434C-A31F-3B5F83C13A34}" uniqueName="29" name="lag_price" queryTableFieldId="29"/>
    <tableColumn id="30" xr3:uid="{9A40D9A6-CF4D-4A82-A597-8FA124D2810D}" uniqueName="30" name="Date" queryTableFieldId="30" dataDxfId="1"/>
    <tableColumn id="32" xr3:uid="{C2108191-DD1E-4C07-8479-7B891FBE75F0}" uniqueName="32" name="Value Category" queryTableFieldId="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D61B-0136-4970-88FA-7F1A540D7374}">
  <dimension ref="A1:J53"/>
  <sheetViews>
    <sheetView workbookViewId="0">
      <selection activeCell="A53" sqref="A53"/>
    </sheetView>
  </sheetViews>
  <sheetFormatPr defaultRowHeight="14.4" x14ac:dyDescent="0.3"/>
  <cols>
    <col min="1" max="1" width="12.33203125" bestFit="1" customWidth="1"/>
    <col min="2" max="2" width="23.88671875" bestFit="1" customWidth="1"/>
    <col min="3" max="3" width="21.33203125" bestFit="1" customWidth="1"/>
    <col min="4" max="4" width="20.6640625" bestFit="1" customWidth="1"/>
    <col min="5" max="5" width="19.88671875" bestFit="1" customWidth="1"/>
    <col min="6" max="6" width="23.77734375" bestFit="1" customWidth="1"/>
    <col min="7" max="7" width="9.33203125" bestFit="1" customWidth="1"/>
    <col min="8" max="8" width="27.33203125" bestFit="1" customWidth="1"/>
    <col min="9" max="9" width="20.6640625" bestFit="1" customWidth="1"/>
  </cols>
  <sheetData>
    <row r="1" spans="1:10" x14ac:dyDescent="0.3">
      <c r="A1" t="s">
        <v>0</v>
      </c>
      <c r="B1" t="s">
        <v>1</v>
      </c>
      <c r="C1" t="s">
        <v>89</v>
      </c>
      <c r="D1" t="s">
        <v>88</v>
      </c>
      <c r="E1" t="s">
        <v>4</v>
      </c>
      <c r="F1" t="s">
        <v>85</v>
      </c>
      <c r="G1" t="s">
        <v>12</v>
      </c>
      <c r="H1" t="s">
        <v>106</v>
      </c>
    </row>
    <row r="2" spans="1:10" x14ac:dyDescent="0.3">
      <c r="A2" t="s">
        <v>70</v>
      </c>
      <c r="B2" t="s">
        <v>26</v>
      </c>
      <c r="C2">
        <v>39</v>
      </c>
      <c r="D2">
        <v>161</v>
      </c>
      <c r="E2">
        <v>2</v>
      </c>
      <c r="F2">
        <v>350</v>
      </c>
      <c r="G2">
        <v>3800</v>
      </c>
      <c r="H2" t="s">
        <v>103</v>
      </c>
    </row>
    <row r="3" spans="1:10" x14ac:dyDescent="0.3">
      <c r="A3" t="s">
        <v>73</v>
      </c>
      <c r="B3" t="s">
        <v>26</v>
      </c>
      <c r="C3">
        <v>54</v>
      </c>
      <c r="D3">
        <v>245</v>
      </c>
      <c r="E3">
        <v>1</v>
      </c>
      <c r="F3">
        <v>1383</v>
      </c>
      <c r="G3">
        <v>20000</v>
      </c>
      <c r="H3" t="s">
        <v>103</v>
      </c>
    </row>
    <row r="4" spans="1:10" x14ac:dyDescent="0.3">
      <c r="A4" t="s">
        <v>50</v>
      </c>
      <c r="B4" t="s">
        <v>26</v>
      </c>
      <c r="C4">
        <v>55</v>
      </c>
      <c r="D4">
        <v>312</v>
      </c>
      <c r="E4">
        <v>1</v>
      </c>
      <c r="F4">
        <v>1550</v>
      </c>
      <c r="G4">
        <v>20944</v>
      </c>
      <c r="H4" t="s">
        <v>103</v>
      </c>
    </row>
    <row r="5" spans="1:10" x14ac:dyDescent="0.3">
      <c r="A5" t="s">
        <v>74</v>
      </c>
      <c r="B5" t="s">
        <v>26</v>
      </c>
      <c r="C5">
        <v>38</v>
      </c>
      <c r="D5">
        <v>735</v>
      </c>
      <c r="E5">
        <v>5</v>
      </c>
      <c r="F5">
        <v>800</v>
      </c>
      <c r="G5">
        <v>8000</v>
      </c>
      <c r="H5" t="s">
        <v>104</v>
      </c>
    </row>
    <row r="6" spans="1:10" x14ac:dyDescent="0.3">
      <c r="A6" t="s">
        <v>25</v>
      </c>
      <c r="B6" t="s">
        <v>26</v>
      </c>
      <c r="C6">
        <v>56</v>
      </c>
      <c r="D6">
        <v>162</v>
      </c>
      <c r="E6">
        <v>5</v>
      </c>
      <c r="F6">
        <v>9750</v>
      </c>
      <c r="G6">
        <v>12600</v>
      </c>
      <c r="H6" t="s">
        <v>103</v>
      </c>
    </row>
    <row r="7" spans="1:10" x14ac:dyDescent="0.3">
      <c r="A7" t="s">
        <v>29</v>
      </c>
      <c r="B7" t="s">
        <v>30</v>
      </c>
      <c r="C7">
        <v>45</v>
      </c>
      <c r="D7">
        <v>236</v>
      </c>
      <c r="E7">
        <v>1</v>
      </c>
      <c r="F7">
        <v>173</v>
      </c>
      <c r="G7">
        <v>2808</v>
      </c>
      <c r="H7" t="s">
        <v>103</v>
      </c>
    </row>
    <row r="8" spans="1:10" x14ac:dyDescent="0.3">
      <c r="A8" t="s">
        <v>64</v>
      </c>
      <c r="B8" t="s">
        <v>30</v>
      </c>
      <c r="C8">
        <v>33</v>
      </c>
      <c r="D8">
        <v>256</v>
      </c>
      <c r="E8">
        <v>1</v>
      </c>
      <c r="F8">
        <v>180</v>
      </c>
      <c r="G8">
        <v>2210</v>
      </c>
      <c r="H8" t="s">
        <v>103</v>
      </c>
    </row>
    <row r="9" spans="1:10" x14ac:dyDescent="0.3">
      <c r="A9" t="s">
        <v>75</v>
      </c>
      <c r="B9" t="s">
        <v>30</v>
      </c>
      <c r="C9">
        <v>42</v>
      </c>
      <c r="D9">
        <v>363</v>
      </c>
      <c r="E9">
        <v>1</v>
      </c>
      <c r="F9">
        <v>922</v>
      </c>
      <c r="G9">
        <v>7650</v>
      </c>
      <c r="H9" t="s">
        <v>103</v>
      </c>
    </row>
    <row r="10" spans="1:10" x14ac:dyDescent="0.3">
      <c r="A10" t="s">
        <v>63</v>
      </c>
      <c r="B10" t="s">
        <v>30</v>
      </c>
      <c r="C10">
        <v>59</v>
      </c>
      <c r="D10">
        <v>1893</v>
      </c>
      <c r="E10">
        <v>1</v>
      </c>
      <c r="F10">
        <v>6550</v>
      </c>
      <c r="G10">
        <v>8000</v>
      </c>
      <c r="H10" t="s">
        <v>105</v>
      </c>
    </row>
    <row r="11" spans="1:10" x14ac:dyDescent="0.3">
      <c r="A11" t="s">
        <v>82</v>
      </c>
      <c r="B11" t="s">
        <v>30</v>
      </c>
      <c r="C11">
        <v>33</v>
      </c>
      <c r="D11">
        <v>300</v>
      </c>
      <c r="E11">
        <v>1</v>
      </c>
      <c r="F11">
        <v>207</v>
      </c>
      <c r="G11">
        <v>2926</v>
      </c>
      <c r="H11" t="s">
        <v>103</v>
      </c>
    </row>
    <row r="12" spans="1:10" x14ac:dyDescent="0.3">
      <c r="A12" t="s">
        <v>34</v>
      </c>
      <c r="B12" t="s">
        <v>30</v>
      </c>
      <c r="C12">
        <v>48</v>
      </c>
      <c r="D12">
        <v>894</v>
      </c>
      <c r="E12">
        <v>1</v>
      </c>
      <c r="F12">
        <v>533</v>
      </c>
      <c r="G12">
        <v>4840</v>
      </c>
      <c r="H12" t="s">
        <v>104</v>
      </c>
    </row>
    <row r="13" spans="1:10" x14ac:dyDescent="0.3">
      <c r="A13" t="s">
        <v>71</v>
      </c>
      <c r="B13" t="s">
        <v>35</v>
      </c>
      <c r="C13">
        <v>49</v>
      </c>
      <c r="D13">
        <v>100</v>
      </c>
      <c r="E13">
        <v>4</v>
      </c>
      <c r="F13">
        <v>150</v>
      </c>
      <c r="G13">
        <v>2304</v>
      </c>
      <c r="H13" t="s">
        <v>103</v>
      </c>
    </row>
    <row r="14" spans="1:10" x14ac:dyDescent="0.3">
      <c r="A14" t="s">
        <v>28</v>
      </c>
      <c r="B14" t="s">
        <v>35</v>
      </c>
      <c r="C14">
        <v>56</v>
      </c>
      <c r="D14">
        <v>237</v>
      </c>
      <c r="E14">
        <v>3</v>
      </c>
      <c r="F14">
        <v>100</v>
      </c>
      <c r="G14">
        <v>2304</v>
      </c>
      <c r="H14" t="s">
        <v>103</v>
      </c>
    </row>
    <row r="15" spans="1:10" x14ac:dyDescent="0.3">
      <c r="A15" t="s">
        <v>55</v>
      </c>
      <c r="B15" t="s">
        <v>40</v>
      </c>
      <c r="C15">
        <v>54</v>
      </c>
      <c r="D15">
        <v>1012</v>
      </c>
      <c r="E15">
        <v>1</v>
      </c>
      <c r="F15">
        <v>1200</v>
      </c>
      <c r="G15">
        <v>15750</v>
      </c>
      <c r="H15" t="s">
        <v>104</v>
      </c>
    </row>
    <row r="16" spans="1:10" x14ac:dyDescent="0.3">
      <c r="A16" t="s">
        <v>46</v>
      </c>
      <c r="B16" t="s">
        <v>40</v>
      </c>
      <c r="C16">
        <v>33</v>
      </c>
      <c r="D16">
        <v>897</v>
      </c>
      <c r="E16">
        <v>1</v>
      </c>
      <c r="F16">
        <v>1600</v>
      </c>
      <c r="G16">
        <v>15750</v>
      </c>
      <c r="H16" t="s">
        <v>104</v>
      </c>
      <c r="J16" t="s">
        <v>90</v>
      </c>
    </row>
    <row r="17" spans="1:8" x14ac:dyDescent="0.3">
      <c r="A17" t="s">
        <v>84</v>
      </c>
      <c r="B17" t="s">
        <v>40</v>
      </c>
      <c r="C17">
        <v>57</v>
      </c>
      <c r="D17">
        <v>787</v>
      </c>
      <c r="E17">
        <v>8</v>
      </c>
      <c r="F17">
        <v>1867</v>
      </c>
      <c r="G17">
        <v>7776</v>
      </c>
      <c r="H17" t="s">
        <v>104</v>
      </c>
    </row>
    <row r="18" spans="1:8" x14ac:dyDescent="0.3">
      <c r="A18" t="s">
        <v>39</v>
      </c>
      <c r="B18" t="s">
        <v>40</v>
      </c>
      <c r="C18">
        <v>40</v>
      </c>
      <c r="D18">
        <v>1456</v>
      </c>
      <c r="E18">
        <v>1</v>
      </c>
      <c r="F18">
        <v>2425</v>
      </c>
      <c r="G18">
        <v>16530</v>
      </c>
      <c r="H18" t="s">
        <v>104</v>
      </c>
    </row>
    <row r="19" spans="1:8" x14ac:dyDescent="0.3">
      <c r="A19" t="s">
        <v>57</v>
      </c>
      <c r="B19" t="s">
        <v>40</v>
      </c>
      <c r="C19">
        <v>54</v>
      </c>
      <c r="D19">
        <v>995</v>
      </c>
      <c r="E19">
        <v>1</v>
      </c>
      <c r="F19">
        <v>4475</v>
      </c>
      <c r="G19">
        <v>32736</v>
      </c>
      <c r="H19" t="s">
        <v>104</v>
      </c>
    </row>
    <row r="20" spans="1:8" x14ac:dyDescent="0.3">
      <c r="A20" t="s">
        <v>65</v>
      </c>
      <c r="B20" t="s">
        <v>66</v>
      </c>
      <c r="C20">
        <v>49</v>
      </c>
      <c r="D20">
        <v>829</v>
      </c>
      <c r="E20">
        <v>1</v>
      </c>
      <c r="F20">
        <v>850</v>
      </c>
      <c r="G20">
        <v>10000</v>
      </c>
      <c r="H20" t="s">
        <v>104</v>
      </c>
    </row>
    <row r="21" spans="1:8" x14ac:dyDescent="0.3">
      <c r="A21" t="s">
        <v>72</v>
      </c>
      <c r="B21" t="s">
        <v>66</v>
      </c>
      <c r="C21">
        <v>44</v>
      </c>
      <c r="D21">
        <v>903</v>
      </c>
      <c r="E21">
        <v>6</v>
      </c>
      <c r="F21">
        <v>2600</v>
      </c>
      <c r="G21">
        <v>15000</v>
      </c>
      <c r="H21" t="s">
        <v>104</v>
      </c>
    </row>
    <row r="22" spans="1:8" x14ac:dyDescent="0.3">
      <c r="A22" t="s">
        <v>52</v>
      </c>
      <c r="B22" t="s">
        <v>66</v>
      </c>
      <c r="C22">
        <v>41</v>
      </c>
      <c r="D22">
        <v>789</v>
      </c>
      <c r="E22">
        <v>1</v>
      </c>
      <c r="F22">
        <v>950</v>
      </c>
      <c r="G22">
        <v>14000</v>
      </c>
      <c r="H22" t="s">
        <v>104</v>
      </c>
    </row>
    <row r="23" spans="1:8" x14ac:dyDescent="0.3">
      <c r="A23" t="s">
        <v>76</v>
      </c>
      <c r="B23" t="s">
        <v>66</v>
      </c>
      <c r="C23">
        <v>57</v>
      </c>
      <c r="D23">
        <v>272</v>
      </c>
      <c r="E23">
        <v>1</v>
      </c>
      <c r="F23">
        <v>2500</v>
      </c>
      <c r="G23">
        <v>12000</v>
      </c>
      <c r="H23" t="s">
        <v>103</v>
      </c>
    </row>
    <row r="24" spans="1:8" x14ac:dyDescent="0.3">
      <c r="A24" t="s">
        <v>78</v>
      </c>
      <c r="B24" t="s">
        <v>36</v>
      </c>
      <c r="C24">
        <v>58</v>
      </c>
      <c r="D24">
        <v>1893</v>
      </c>
      <c r="E24">
        <v>1</v>
      </c>
      <c r="F24">
        <v>5950</v>
      </c>
      <c r="G24">
        <v>8000</v>
      </c>
      <c r="H24" t="s">
        <v>105</v>
      </c>
    </row>
    <row r="25" spans="1:8" x14ac:dyDescent="0.3">
      <c r="A25" t="s">
        <v>37</v>
      </c>
      <c r="B25" t="s">
        <v>36</v>
      </c>
      <c r="C25">
        <v>59</v>
      </c>
      <c r="D25">
        <v>341</v>
      </c>
      <c r="E25">
        <v>2</v>
      </c>
      <c r="F25">
        <v>1750</v>
      </c>
      <c r="G25">
        <v>32560</v>
      </c>
      <c r="H25" t="s">
        <v>103</v>
      </c>
    </row>
    <row r="26" spans="1:8" x14ac:dyDescent="0.3">
      <c r="A26" t="s">
        <v>69</v>
      </c>
      <c r="B26" t="s">
        <v>36</v>
      </c>
      <c r="C26">
        <v>59</v>
      </c>
      <c r="D26">
        <v>341</v>
      </c>
      <c r="E26">
        <v>2</v>
      </c>
      <c r="F26">
        <v>1850</v>
      </c>
      <c r="G26">
        <v>32560</v>
      </c>
      <c r="H26" t="s">
        <v>103</v>
      </c>
    </row>
    <row r="27" spans="1:8" x14ac:dyDescent="0.3">
      <c r="A27" t="s">
        <v>53</v>
      </c>
      <c r="B27" t="s">
        <v>36</v>
      </c>
      <c r="C27">
        <v>47</v>
      </c>
      <c r="D27">
        <v>1893</v>
      </c>
      <c r="E27">
        <v>1</v>
      </c>
      <c r="F27">
        <v>6050</v>
      </c>
      <c r="G27">
        <v>8000</v>
      </c>
      <c r="H27" t="s">
        <v>105</v>
      </c>
    </row>
    <row r="28" spans="1:8" x14ac:dyDescent="0.3">
      <c r="A28" t="s">
        <v>56</v>
      </c>
      <c r="B28" t="s">
        <v>36</v>
      </c>
      <c r="C28">
        <v>57</v>
      </c>
      <c r="D28">
        <v>366</v>
      </c>
      <c r="E28">
        <v>2</v>
      </c>
      <c r="F28">
        <v>1650</v>
      </c>
      <c r="G28">
        <v>19800</v>
      </c>
      <c r="H28" t="s">
        <v>103</v>
      </c>
    </row>
    <row r="29" spans="1:8" x14ac:dyDescent="0.3">
      <c r="A29" t="s">
        <v>83</v>
      </c>
      <c r="B29" t="s">
        <v>36</v>
      </c>
      <c r="C29">
        <v>36</v>
      </c>
      <c r="D29">
        <v>450</v>
      </c>
      <c r="E29">
        <v>1</v>
      </c>
      <c r="F29">
        <v>9000</v>
      </c>
      <c r="G29">
        <v>19656</v>
      </c>
      <c r="H29" t="s">
        <v>103</v>
      </c>
    </row>
    <row r="30" spans="1:8" x14ac:dyDescent="0.3">
      <c r="A30" t="s">
        <v>80</v>
      </c>
      <c r="B30" t="s">
        <v>36</v>
      </c>
      <c r="C30">
        <v>56</v>
      </c>
      <c r="D30">
        <v>348</v>
      </c>
      <c r="E30">
        <v>2</v>
      </c>
      <c r="F30">
        <v>1550</v>
      </c>
      <c r="G30">
        <v>19800</v>
      </c>
      <c r="H30" t="s">
        <v>103</v>
      </c>
    </row>
    <row r="31" spans="1:8" x14ac:dyDescent="0.3">
      <c r="A31" t="s">
        <v>51</v>
      </c>
      <c r="B31" t="s">
        <v>36</v>
      </c>
      <c r="C31">
        <v>57</v>
      </c>
      <c r="D31">
        <v>339</v>
      </c>
      <c r="E31">
        <v>2</v>
      </c>
      <c r="F31">
        <v>1800</v>
      </c>
      <c r="G31">
        <v>32560</v>
      </c>
      <c r="H31" t="s">
        <v>103</v>
      </c>
    </row>
    <row r="32" spans="1:8" x14ac:dyDescent="0.3">
      <c r="A32" t="s">
        <v>61</v>
      </c>
      <c r="B32" t="s">
        <v>36</v>
      </c>
      <c r="C32">
        <v>33</v>
      </c>
      <c r="D32">
        <v>2188</v>
      </c>
      <c r="E32">
        <v>2</v>
      </c>
      <c r="F32">
        <v>7650</v>
      </c>
      <c r="G32">
        <v>8000</v>
      </c>
      <c r="H32" t="s">
        <v>105</v>
      </c>
    </row>
    <row r="33" spans="1:8" x14ac:dyDescent="0.3">
      <c r="A33" t="s">
        <v>27</v>
      </c>
      <c r="B33" t="s">
        <v>36</v>
      </c>
      <c r="C33">
        <v>58</v>
      </c>
      <c r="D33">
        <v>340</v>
      </c>
      <c r="E33">
        <v>2</v>
      </c>
      <c r="F33">
        <v>1500</v>
      </c>
      <c r="G33">
        <v>19800</v>
      </c>
      <c r="H33" t="s">
        <v>103</v>
      </c>
    </row>
    <row r="34" spans="1:8" x14ac:dyDescent="0.3">
      <c r="A34" t="s">
        <v>59</v>
      </c>
      <c r="B34" t="s">
        <v>32</v>
      </c>
      <c r="C34">
        <v>49</v>
      </c>
      <c r="D34">
        <v>1495</v>
      </c>
      <c r="E34">
        <v>3</v>
      </c>
      <c r="F34">
        <v>600</v>
      </c>
      <c r="G34">
        <v>8151</v>
      </c>
      <c r="H34" t="s">
        <v>104</v>
      </c>
    </row>
    <row r="35" spans="1:8" x14ac:dyDescent="0.3">
      <c r="A35" t="s">
        <v>31</v>
      </c>
      <c r="B35" t="s">
        <v>32</v>
      </c>
      <c r="C35">
        <v>40</v>
      </c>
      <c r="D35">
        <v>409</v>
      </c>
      <c r="E35">
        <v>1</v>
      </c>
      <c r="F35">
        <v>1110</v>
      </c>
      <c r="G35">
        <v>3762</v>
      </c>
      <c r="H35" t="s">
        <v>103</v>
      </c>
    </row>
    <row r="36" spans="1:8" x14ac:dyDescent="0.3">
      <c r="A36" t="s">
        <v>41</v>
      </c>
      <c r="B36" t="s">
        <v>32</v>
      </c>
      <c r="C36">
        <v>60</v>
      </c>
      <c r="D36">
        <v>2644</v>
      </c>
      <c r="E36">
        <v>6</v>
      </c>
      <c r="F36">
        <v>400</v>
      </c>
      <c r="G36">
        <v>2992</v>
      </c>
      <c r="H36" t="s">
        <v>105</v>
      </c>
    </row>
    <row r="37" spans="1:8" x14ac:dyDescent="0.3">
      <c r="A37" t="s">
        <v>68</v>
      </c>
      <c r="B37" t="s">
        <v>32</v>
      </c>
      <c r="C37">
        <v>50</v>
      </c>
      <c r="D37">
        <v>1257</v>
      </c>
      <c r="E37">
        <v>1</v>
      </c>
      <c r="F37">
        <v>700</v>
      </c>
      <c r="G37">
        <v>5700</v>
      </c>
      <c r="H37" t="s">
        <v>104</v>
      </c>
    </row>
    <row r="38" spans="1:8" x14ac:dyDescent="0.3">
      <c r="A38" t="s">
        <v>79</v>
      </c>
      <c r="B38" t="s">
        <v>32</v>
      </c>
      <c r="C38">
        <v>55</v>
      </c>
      <c r="D38">
        <v>388</v>
      </c>
      <c r="E38">
        <v>1</v>
      </c>
      <c r="F38">
        <v>250</v>
      </c>
      <c r="G38">
        <v>1200</v>
      </c>
      <c r="H38" t="s">
        <v>103</v>
      </c>
    </row>
    <row r="39" spans="1:8" x14ac:dyDescent="0.3">
      <c r="A39" t="s">
        <v>47</v>
      </c>
      <c r="B39" t="s">
        <v>32</v>
      </c>
      <c r="C39">
        <v>51</v>
      </c>
      <c r="D39">
        <v>625</v>
      </c>
      <c r="E39">
        <v>1</v>
      </c>
      <c r="F39">
        <v>900</v>
      </c>
      <c r="G39">
        <v>11400</v>
      </c>
      <c r="H39" t="s">
        <v>104</v>
      </c>
    </row>
    <row r="40" spans="1:8" x14ac:dyDescent="0.3">
      <c r="A40" t="s">
        <v>77</v>
      </c>
      <c r="B40" t="s">
        <v>32</v>
      </c>
      <c r="C40">
        <v>50</v>
      </c>
      <c r="D40">
        <v>1257</v>
      </c>
      <c r="E40">
        <v>1</v>
      </c>
      <c r="F40">
        <v>350</v>
      </c>
      <c r="G40">
        <v>2964</v>
      </c>
      <c r="H40" t="s">
        <v>104</v>
      </c>
    </row>
    <row r="41" spans="1:8" x14ac:dyDescent="0.3">
      <c r="A41" t="s">
        <v>42</v>
      </c>
      <c r="B41" t="s">
        <v>32</v>
      </c>
      <c r="C41">
        <v>59</v>
      </c>
      <c r="D41">
        <v>492</v>
      </c>
      <c r="E41">
        <v>2</v>
      </c>
      <c r="F41">
        <v>200</v>
      </c>
      <c r="G41">
        <v>3960</v>
      </c>
      <c r="H41" t="s">
        <v>103</v>
      </c>
    </row>
    <row r="42" spans="1:8" x14ac:dyDescent="0.3">
      <c r="A42" t="s">
        <v>54</v>
      </c>
      <c r="B42" t="s">
        <v>32</v>
      </c>
      <c r="C42">
        <v>59</v>
      </c>
      <c r="D42">
        <v>492</v>
      </c>
      <c r="E42">
        <v>3</v>
      </c>
      <c r="F42">
        <v>250</v>
      </c>
      <c r="G42">
        <v>3960</v>
      </c>
      <c r="H42" t="s">
        <v>103</v>
      </c>
    </row>
    <row r="43" spans="1:8" x14ac:dyDescent="0.3">
      <c r="A43" t="s">
        <v>62</v>
      </c>
      <c r="B43" t="s">
        <v>32</v>
      </c>
      <c r="C43">
        <v>48</v>
      </c>
      <c r="D43">
        <v>575</v>
      </c>
      <c r="E43">
        <v>1</v>
      </c>
      <c r="F43">
        <v>100</v>
      </c>
      <c r="G43">
        <v>4500</v>
      </c>
      <c r="H43" t="s">
        <v>104</v>
      </c>
    </row>
    <row r="44" spans="1:8" x14ac:dyDescent="0.3">
      <c r="A44" t="s">
        <v>81</v>
      </c>
      <c r="B44" t="s">
        <v>49</v>
      </c>
      <c r="C44">
        <v>54</v>
      </c>
      <c r="D44">
        <v>1536</v>
      </c>
      <c r="E44">
        <v>2</v>
      </c>
      <c r="F44">
        <v>250</v>
      </c>
      <c r="G44">
        <v>3360</v>
      </c>
      <c r="H44" t="s">
        <v>105</v>
      </c>
    </row>
    <row r="45" spans="1:8" x14ac:dyDescent="0.3">
      <c r="A45" t="s">
        <v>48</v>
      </c>
      <c r="B45" t="s">
        <v>49</v>
      </c>
      <c r="C45">
        <v>29</v>
      </c>
      <c r="D45">
        <v>178</v>
      </c>
      <c r="E45">
        <v>1</v>
      </c>
      <c r="F45">
        <v>400</v>
      </c>
      <c r="G45">
        <v>4693</v>
      </c>
      <c r="H45" t="s">
        <v>103</v>
      </c>
    </row>
    <row r="46" spans="1:8" x14ac:dyDescent="0.3">
      <c r="A46" t="s">
        <v>45</v>
      </c>
      <c r="B46" t="s">
        <v>33</v>
      </c>
      <c r="C46">
        <v>35</v>
      </c>
      <c r="D46">
        <v>514</v>
      </c>
      <c r="E46">
        <v>2</v>
      </c>
      <c r="F46">
        <v>4338</v>
      </c>
      <c r="G46">
        <v>2856</v>
      </c>
      <c r="H46" t="s">
        <v>104</v>
      </c>
    </row>
    <row r="47" spans="1:8" x14ac:dyDescent="0.3">
      <c r="A47" t="s">
        <v>60</v>
      </c>
      <c r="B47" t="s">
        <v>33</v>
      </c>
      <c r="C47">
        <v>35</v>
      </c>
      <c r="D47">
        <v>591</v>
      </c>
      <c r="E47">
        <v>3</v>
      </c>
      <c r="F47">
        <v>444</v>
      </c>
      <c r="G47">
        <v>4480</v>
      </c>
      <c r="H47" t="s">
        <v>104</v>
      </c>
    </row>
    <row r="48" spans="1:8" x14ac:dyDescent="0.3">
      <c r="A48" t="s">
        <v>43</v>
      </c>
      <c r="B48" t="s">
        <v>33</v>
      </c>
      <c r="C48">
        <v>59</v>
      </c>
      <c r="D48">
        <v>319</v>
      </c>
      <c r="E48">
        <v>4</v>
      </c>
      <c r="F48">
        <v>250</v>
      </c>
      <c r="G48">
        <v>640</v>
      </c>
      <c r="H48" t="s">
        <v>103</v>
      </c>
    </row>
    <row r="49" spans="1:8" x14ac:dyDescent="0.3">
      <c r="A49" t="s">
        <v>38</v>
      </c>
      <c r="B49" t="s">
        <v>33</v>
      </c>
      <c r="C49">
        <v>58</v>
      </c>
      <c r="D49">
        <v>3006</v>
      </c>
      <c r="E49">
        <v>2</v>
      </c>
      <c r="F49">
        <v>1000</v>
      </c>
      <c r="G49">
        <v>7632</v>
      </c>
      <c r="H49" t="s">
        <v>105</v>
      </c>
    </row>
    <row r="50" spans="1:8" x14ac:dyDescent="0.3">
      <c r="A50" t="s">
        <v>24</v>
      </c>
      <c r="B50" t="s">
        <v>33</v>
      </c>
      <c r="C50">
        <v>42</v>
      </c>
      <c r="D50">
        <v>236</v>
      </c>
      <c r="E50">
        <v>1</v>
      </c>
      <c r="F50">
        <v>342</v>
      </c>
      <c r="G50">
        <v>3510</v>
      </c>
      <c r="H50" t="s">
        <v>103</v>
      </c>
    </row>
    <row r="51" spans="1:8" x14ac:dyDescent="0.3">
      <c r="A51" t="s">
        <v>67</v>
      </c>
      <c r="B51" t="s">
        <v>33</v>
      </c>
      <c r="C51">
        <v>33</v>
      </c>
      <c r="D51">
        <v>523</v>
      </c>
      <c r="E51">
        <v>3</v>
      </c>
      <c r="F51">
        <v>584</v>
      </c>
      <c r="G51">
        <v>2288</v>
      </c>
      <c r="H51" t="s">
        <v>104</v>
      </c>
    </row>
    <row r="52" spans="1:8" x14ac:dyDescent="0.3">
      <c r="A52" t="s">
        <v>44</v>
      </c>
      <c r="B52" t="s">
        <v>33</v>
      </c>
      <c r="C52">
        <v>46</v>
      </c>
      <c r="D52">
        <v>501</v>
      </c>
      <c r="E52">
        <v>4</v>
      </c>
      <c r="F52">
        <v>363</v>
      </c>
      <c r="G52">
        <v>3042</v>
      </c>
      <c r="H52" t="s">
        <v>104</v>
      </c>
    </row>
    <row r="53" spans="1:8" x14ac:dyDescent="0.3">
      <c r="A53" t="s">
        <v>58</v>
      </c>
      <c r="B53" t="s">
        <v>33</v>
      </c>
      <c r="C53">
        <v>35</v>
      </c>
      <c r="D53">
        <v>640</v>
      </c>
      <c r="E53">
        <v>1</v>
      </c>
      <c r="F53">
        <v>335</v>
      </c>
      <c r="G53">
        <v>2992</v>
      </c>
      <c r="H53" t="s">
        <v>104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AE8D-4EED-4EA1-9779-53390D7DC673}">
  <dimension ref="A1:AE1949"/>
  <sheetViews>
    <sheetView topLeftCell="AA1" zoomScale="105" workbookViewId="0">
      <selection activeCell="AI15" sqref="AI15"/>
    </sheetView>
  </sheetViews>
  <sheetFormatPr defaultRowHeight="14.4" x14ac:dyDescent="0.3"/>
  <cols>
    <col min="1" max="1" width="12.5546875" bestFit="1" customWidth="1"/>
    <col min="2" max="2" width="24.6640625" bestFit="1" customWidth="1"/>
    <col min="3" max="3" width="21.33203125" bestFit="1" customWidth="1"/>
    <col min="4" max="4" width="20.77734375" bestFit="1" customWidth="1"/>
    <col min="5" max="5" width="5.88671875" bestFit="1" customWidth="1"/>
    <col min="6" max="6" width="12" bestFit="1" customWidth="1"/>
    <col min="7" max="7" width="19.109375" bestFit="1" customWidth="1"/>
    <col min="8" max="8" width="13.77734375" bestFit="1" customWidth="1"/>
    <col min="9" max="9" width="21.33203125" bestFit="1" customWidth="1"/>
    <col min="10" max="10" width="19.88671875" bestFit="1" customWidth="1"/>
    <col min="11" max="11" width="23.77734375" bestFit="1" customWidth="1"/>
    <col min="12" max="12" width="15.44140625" bestFit="1" customWidth="1"/>
    <col min="13" max="13" width="10.5546875" bestFit="1" customWidth="1"/>
    <col min="14" max="14" width="10.6640625" bestFit="1" customWidth="1"/>
    <col min="15" max="15" width="9.33203125" bestFit="1" customWidth="1"/>
    <col min="16" max="16" width="8.5546875" bestFit="1" customWidth="1"/>
    <col min="17" max="17" width="6.77734375" bestFit="1" customWidth="1"/>
    <col min="18" max="18" width="12.5546875" bestFit="1" customWidth="1"/>
    <col min="19" max="19" width="9.33203125" bestFit="1" customWidth="1"/>
    <col min="20" max="20" width="12.5546875" bestFit="1" customWidth="1"/>
    <col min="21" max="21" width="6.21875" bestFit="1" customWidth="1"/>
    <col min="22" max="23" width="12.5546875" bestFit="1" customWidth="1"/>
    <col min="24" max="24" width="6.21875" bestFit="1" customWidth="1"/>
    <col min="25" max="26" width="12.5546875" bestFit="1" customWidth="1"/>
    <col min="27" max="27" width="6.21875" bestFit="1" customWidth="1"/>
    <col min="28" max="29" width="12.5546875" bestFit="1" customWidth="1"/>
    <col min="30" max="30" width="10.6640625" bestFit="1" customWidth="1"/>
    <col min="31" max="31" width="15.6640625" bestFit="1" customWidth="1"/>
    <col min="32" max="32" width="21" bestFit="1" customWidth="1"/>
    <col min="33" max="33" width="9.6640625" bestFit="1" customWidth="1"/>
    <col min="34" max="34" width="12" customWidth="1"/>
    <col min="35" max="35" width="9.33203125" bestFit="1" customWidth="1"/>
    <col min="36" max="36" width="6.21875" bestFit="1" customWidth="1"/>
    <col min="37" max="38" width="12" bestFit="1" customWidth="1"/>
    <col min="39" max="40" width="27.88671875" bestFit="1" customWidth="1"/>
    <col min="41" max="41" width="9.33203125" bestFit="1" customWidth="1"/>
  </cols>
  <sheetData>
    <row r="1" spans="1:31" x14ac:dyDescent="0.3">
      <c r="A1" t="s">
        <v>0</v>
      </c>
      <c r="B1" t="s">
        <v>1</v>
      </c>
      <c r="C1" t="s">
        <v>89</v>
      </c>
      <c r="D1" t="s">
        <v>88</v>
      </c>
      <c r="E1" t="s">
        <v>2</v>
      </c>
      <c r="F1" t="s">
        <v>5</v>
      </c>
      <c r="G1" t="s">
        <v>86</v>
      </c>
      <c r="H1" t="s">
        <v>3</v>
      </c>
      <c r="I1" t="s">
        <v>98</v>
      </c>
      <c r="J1" t="s">
        <v>4</v>
      </c>
      <c r="K1" t="s">
        <v>85</v>
      </c>
      <c r="L1" t="s">
        <v>87</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117</v>
      </c>
    </row>
    <row r="2" spans="1:31" x14ac:dyDescent="0.3">
      <c r="A2" t="s">
        <v>77</v>
      </c>
      <c r="B2" t="s">
        <v>32</v>
      </c>
      <c r="C2">
        <v>50</v>
      </c>
      <c r="D2">
        <v>1257</v>
      </c>
      <c r="E2">
        <v>28</v>
      </c>
      <c r="F2">
        <v>127</v>
      </c>
      <c r="G2">
        <v>66.989999999999995</v>
      </c>
      <c r="H2">
        <v>1875.72</v>
      </c>
      <c r="I2">
        <v>23.528214290000001</v>
      </c>
      <c r="J2">
        <v>1</v>
      </c>
      <c r="K2">
        <v>350</v>
      </c>
      <c r="L2">
        <v>3.9</v>
      </c>
      <c r="M2">
        <v>23</v>
      </c>
      <c r="N2">
        <v>8</v>
      </c>
      <c r="O2">
        <v>1</v>
      </c>
      <c r="P2">
        <v>8</v>
      </c>
      <c r="Q2">
        <v>2018</v>
      </c>
      <c r="R2">
        <v>18.666666670000001</v>
      </c>
      <c r="S2">
        <v>2964</v>
      </c>
      <c r="T2">
        <v>23.99</v>
      </c>
      <c r="U2">
        <v>4.3</v>
      </c>
      <c r="V2">
        <v>16.77</v>
      </c>
      <c r="W2">
        <v>82.821428569999995</v>
      </c>
      <c r="X2">
        <v>4.0999999999999996</v>
      </c>
      <c r="Y2">
        <v>12.41857143</v>
      </c>
      <c r="Z2">
        <v>58.99</v>
      </c>
      <c r="AA2">
        <v>3.9</v>
      </c>
      <c r="AB2">
        <v>12.08333333</v>
      </c>
      <c r="AC2">
        <v>66.989999999999995</v>
      </c>
      <c r="AD2" s="1">
        <v>43343</v>
      </c>
      <c r="AE2" t="s">
        <v>115</v>
      </c>
    </row>
    <row r="3" spans="1:31" x14ac:dyDescent="0.3">
      <c r="A3" t="s">
        <v>73</v>
      </c>
      <c r="B3" t="s">
        <v>26</v>
      </c>
      <c r="C3">
        <v>54</v>
      </c>
      <c r="D3">
        <v>245</v>
      </c>
      <c r="E3">
        <v>7</v>
      </c>
      <c r="F3">
        <v>15</v>
      </c>
      <c r="G3">
        <v>74</v>
      </c>
      <c r="H3">
        <v>518</v>
      </c>
      <c r="I3">
        <v>17.25571429</v>
      </c>
      <c r="J3">
        <v>1</v>
      </c>
      <c r="K3">
        <v>1383</v>
      </c>
      <c r="L3">
        <v>3.9</v>
      </c>
      <c r="M3">
        <v>23</v>
      </c>
      <c r="N3">
        <v>8</v>
      </c>
      <c r="O3">
        <v>1</v>
      </c>
      <c r="P3">
        <v>8</v>
      </c>
      <c r="Q3">
        <v>2018</v>
      </c>
      <c r="R3">
        <v>7.8875783430000004</v>
      </c>
      <c r="S3">
        <v>20000</v>
      </c>
      <c r="T3">
        <v>74</v>
      </c>
      <c r="U3">
        <v>3.9</v>
      </c>
      <c r="V3">
        <v>17.25571429</v>
      </c>
      <c r="W3">
        <v>74</v>
      </c>
      <c r="X3">
        <v>3.9</v>
      </c>
      <c r="Y3">
        <v>17.25571429</v>
      </c>
      <c r="Z3">
        <v>39.24</v>
      </c>
      <c r="AA3">
        <v>4</v>
      </c>
      <c r="AB3">
        <v>16.333749999999998</v>
      </c>
      <c r="AC3">
        <v>77.933333329999996</v>
      </c>
      <c r="AD3" s="1">
        <v>43343</v>
      </c>
      <c r="AE3" t="s">
        <v>115</v>
      </c>
    </row>
    <row r="4" spans="1:31" x14ac:dyDescent="0.3">
      <c r="A4" t="s">
        <v>38</v>
      </c>
      <c r="B4" t="s">
        <v>33</v>
      </c>
      <c r="C4">
        <v>58</v>
      </c>
      <c r="D4">
        <v>3006</v>
      </c>
      <c r="E4">
        <v>7</v>
      </c>
      <c r="F4">
        <v>61</v>
      </c>
      <c r="G4">
        <v>105</v>
      </c>
      <c r="H4">
        <v>735</v>
      </c>
      <c r="I4">
        <v>23.385714289999999</v>
      </c>
      <c r="J4">
        <v>2</v>
      </c>
      <c r="K4">
        <v>1000</v>
      </c>
      <c r="L4">
        <v>4.2</v>
      </c>
      <c r="M4">
        <v>23</v>
      </c>
      <c r="N4">
        <v>8</v>
      </c>
      <c r="O4">
        <v>1</v>
      </c>
      <c r="P4">
        <v>8</v>
      </c>
      <c r="Q4">
        <v>2018</v>
      </c>
      <c r="R4">
        <v>3.5175879399999999</v>
      </c>
      <c r="S4">
        <v>7632</v>
      </c>
      <c r="T4">
        <v>112</v>
      </c>
      <c r="U4">
        <v>4.2</v>
      </c>
      <c r="V4">
        <v>13.44</v>
      </c>
      <c r="W4">
        <v>105</v>
      </c>
      <c r="X4">
        <v>4.2</v>
      </c>
      <c r="Y4">
        <v>23.385714289999999</v>
      </c>
      <c r="Z4">
        <v>145.55090910000001</v>
      </c>
      <c r="AA4">
        <v>3.8</v>
      </c>
      <c r="AB4">
        <v>21.897272730000001</v>
      </c>
      <c r="AC4">
        <v>105</v>
      </c>
      <c r="AD4" s="1">
        <v>43343</v>
      </c>
      <c r="AE4" t="s">
        <v>122</v>
      </c>
    </row>
    <row r="5" spans="1:31" x14ac:dyDescent="0.3">
      <c r="A5" t="s">
        <v>60</v>
      </c>
      <c r="B5" t="s">
        <v>33</v>
      </c>
      <c r="C5">
        <v>35</v>
      </c>
      <c r="D5">
        <v>591</v>
      </c>
      <c r="E5">
        <v>3</v>
      </c>
      <c r="F5">
        <v>61</v>
      </c>
      <c r="G5">
        <v>138</v>
      </c>
      <c r="H5">
        <v>414</v>
      </c>
      <c r="I5">
        <v>23.526666670000001</v>
      </c>
      <c r="J5">
        <v>3</v>
      </c>
      <c r="K5">
        <v>444</v>
      </c>
      <c r="L5">
        <v>4</v>
      </c>
      <c r="M5">
        <v>23</v>
      </c>
      <c r="N5">
        <v>8</v>
      </c>
      <c r="O5">
        <v>1</v>
      </c>
      <c r="P5">
        <v>8</v>
      </c>
      <c r="Q5">
        <v>2018</v>
      </c>
      <c r="R5">
        <v>5.4617117119999996</v>
      </c>
      <c r="S5">
        <v>4480</v>
      </c>
      <c r="T5">
        <v>112</v>
      </c>
      <c r="U5">
        <v>4.2</v>
      </c>
      <c r="V5">
        <v>13.44</v>
      </c>
      <c r="W5">
        <v>105</v>
      </c>
      <c r="X5">
        <v>4.2</v>
      </c>
      <c r="Y5">
        <v>23.385714289999999</v>
      </c>
      <c r="Z5">
        <v>145.55090910000001</v>
      </c>
      <c r="AA5">
        <v>3.8</v>
      </c>
      <c r="AB5">
        <v>21.897272730000001</v>
      </c>
      <c r="AC5">
        <v>138.97999999999999</v>
      </c>
      <c r="AD5" s="1">
        <v>43343</v>
      </c>
      <c r="AE5" t="s">
        <v>115</v>
      </c>
    </row>
    <row r="6" spans="1:31" x14ac:dyDescent="0.3">
      <c r="A6" t="s">
        <v>48</v>
      </c>
      <c r="B6" t="s">
        <v>49</v>
      </c>
      <c r="C6">
        <v>29</v>
      </c>
      <c r="D6">
        <v>178</v>
      </c>
      <c r="E6">
        <v>17</v>
      </c>
      <c r="F6">
        <v>19</v>
      </c>
      <c r="G6">
        <v>116.90588235294118</v>
      </c>
      <c r="H6">
        <v>1987.4</v>
      </c>
      <c r="I6">
        <v>14.293749999999999</v>
      </c>
      <c r="J6">
        <v>1</v>
      </c>
      <c r="K6">
        <v>400</v>
      </c>
      <c r="L6">
        <v>4.4000000000000004</v>
      </c>
      <c r="M6">
        <v>23</v>
      </c>
      <c r="N6">
        <v>8</v>
      </c>
      <c r="O6">
        <v>1</v>
      </c>
      <c r="P6">
        <v>8</v>
      </c>
      <c r="Q6">
        <v>2018</v>
      </c>
      <c r="R6">
        <v>12.449186989999999</v>
      </c>
      <c r="S6">
        <v>4693</v>
      </c>
      <c r="T6">
        <v>49.99</v>
      </c>
      <c r="U6">
        <v>4.3</v>
      </c>
      <c r="V6">
        <v>12.28</v>
      </c>
      <c r="W6">
        <v>116.9066667</v>
      </c>
      <c r="X6">
        <v>4.4000000000000004</v>
      </c>
      <c r="Y6">
        <v>17.790588240000002</v>
      </c>
      <c r="Z6">
        <v>116.9066667</v>
      </c>
      <c r="AA6">
        <v>4.4000000000000004</v>
      </c>
      <c r="AB6">
        <v>17.790588240000002</v>
      </c>
      <c r="AC6">
        <v>118.7</v>
      </c>
      <c r="AD6" s="1">
        <v>43342</v>
      </c>
      <c r="AE6" t="s">
        <v>115</v>
      </c>
    </row>
    <row r="7" spans="1:31" x14ac:dyDescent="0.3">
      <c r="A7" t="s">
        <v>73</v>
      </c>
      <c r="B7" t="s">
        <v>26</v>
      </c>
      <c r="C7">
        <v>54</v>
      </c>
      <c r="D7">
        <v>245</v>
      </c>
      <c r="E7">
        <v>7</v>
      </c>
      <c r="F7">
        <v>15</v>
      </c>
      <c r="G7">
        <v>74</v>
      </c>
      <c r="H7">
        <v>518</v>
      </c>
      <c r="I7">
        <v>17.25571429</v>
      </c>
      <c r="J7">
        <v>1</v>
      </c>
      <c r="K7">
        <v>1383</v>
      </c>
      <c r="L7">
        <v>3.9</v>
      </c>
      <c r="M7">
        <v>23</v>
      </c>
      <c r="N7">
        <v>8</v>
      </c>
      <c r="O7">
        <v>1</v>
      </c>
      <c r="P7">
        <v>8</v>
      </c>
      <c r="Q7">
        <v>2018</v>
      </c>
      <c r="R7">
        <v>7.8875783430000004</v>
      </c>
      <c r="S7">
        <v>20000</v>
      </c>
      <c r="T7">
        <v>74</v>
      </c>
      <c r="U7">
        <v>3.9</v>
      </c>
      <c r="V7">
        <v>17.25571429</v>
      </c>
      <c r="W7">
        <v>74</v>
      </c>
      <c r="X7">
        <v>3.9</v>
      </c>
      <c r="Y7">
        <v>17.25571429</v>
      </c>
      <c r="Z7">
        <v>39.24</v>
      </c>
      <c r="AA7">
        <v>4</v>
      </c>
      <c r="AB7">
        <v>16.333749999999998</v>
      </c>
      <c r="AC7">
        <v>77.933333329999996</v>
      </c>
      <c r="AD7" s="1">
        <v>43342</v>
      </c>
      <c r="AE7" t="s">
        <v>115</v>
      </c>
    </row>
    <row r="8" spans="1:31" x14ac:dyDescent="0.3">
      <c r="A8" t="s">
        <v>54</v>
      </c>
      <c r="B8" t="s">
        <v>32</v>
      </c>
      <c r="C8">
        <v>59</v>
      </c>
      <c r="D8">
        <v>492</v>
      </c>
      <c r="E8">
        <v>7</v>
      </c>
      <c r="F8">
        <v>127</v>
      </c>
      <c r="G8">
        <v>82.821428571428569</v>
      </c>
      <c r="H8">
        <v>579.75</v>
      </c>
      <c r="I8">
        <v>12.41857143</v>
      </c>
      <c r="J8">
        <v>3</v>
      </c>
      <c r="K8">
        <v>250</v>
      </c>
      <c r="L8">
        <v>4.0999999999999996</v>
      </c>
      <c r="M8">
        <v>23</v>
      </c>
      <c r="N8">
        <v>8</v>
      </c>
      <c r="O8">
        <v>1</v>
      </c>
      <c r="P8">
        <v>8</v>
      </c>
      <c r="Q8">
        <v>2018</v>
      </c>
      <c r="R8">
        <v>9.2617286940000003</v>
      </c>
      <c r="S8">
        <v>3960</v>
      </c>
      <c r="T8">
        <v>23.99</v>
      </c>
      <c r="U8">
        <v>4.3</v>
      </c>
      <c r="V8">
        <v>16.77</v>
      </c>
      <c r="W8">
        <v>82.821428569999995</v>
      </c>
      <c r="X8">
        <v>4.0999999999999996</v>
      </c>
      <c r="Y8">
        <v>12.41857143</v>
      </c>
      <c r="Z8">
        <v>58.99</v>
      </c>
      <c r="AA8">
        <v>3.9</v>
      </c>
      <c r="AB8">
        <v>12.08333333</v>
      </c>
      <c r="AC8">
        <v>79.989999999999995</v>
      </c>
      <c r="AD8" s="1">
        <v>43342</v>
      </c>
      <c r="AE8" t="s">
        <v>115</v>
      </c>
    </row>
    <row r="9" spans="1:31" x14ac:dyDescent="0.3">
      <c r="A9" t="s">
        <v>53</v>
      </c>
      <c r="B9" t="s">
        <v>36</v>
      </c>
      <c r="C9">
        <v>47</v>
      </c>
      <c r="D9">
        <v>1893</v>
      </c>
      <c r="E9">
        <v>2</v>
      </c>
      <c r="F9">
        <v>34</v>
      </c>
      <c r="G9">
        <v>99.99</v>
      </c>
      <c r="H9">
        <v>199.98</v>
      </c>
      <c r="I9">
        <v>47.744999999999997</v>
      </c>
      <c r="J9">
        <v>1</v>
      </c>
      <c r="K9">
        <v>6050</v>
      </c>
      <c r="L9">
        <v>4.0999999999999996</v>
      </c>
      <c r="M9">
        <v>23</v>
      </c>
      <c r="N9">
        <v>8</v>
      </c>
      <c r="O9">
        <v>1</v>
      </c>
      <c r="P9">
        <v>8</v>
      </c>
      <c r="Q9">
        <v>2018</v>
      </c>
      <c r="R9">
        <v>3.125</v>
      </c>
      <c r="S9">
        <v>8000</v>
      </c>
      <c r="T9">
        <v>59.9</v>
      </c>
      <c r="U9">
        <v>4.0999999999999996</v>
      </c>
      <c r="V9">
        <v>20.32833333</v>
      </c>
      <c r="W9">
        <v>49.9</v>
      </c>
      <c r="X9">
        <v>4.2</v>
      </c>
      <c r="Y9">
        <v>36.442</v>
      </c>
      <c r="Z9">
        <v>49.9</v>
      </c>
      <c r="AA9">
        <v>4.0999999999999996</v>
      </c>
      <c r="AB9">
        <v>32.32</v>
      </c>
      <c r="AC9">
        <v>99.99</v>
      </c>
      <c r="AD9" s="1">
        <v>43341</v>
      </c>
      <c r="AE9" t="s">
        <v>115</v>
      </c>
    </row>
    <row r="10" spans="1:31" x14ac:dyDescent="0.3">
      <c r="A10" t="s">
        <v>60</v>
      </c>
      <c r="B10" t="s">
        <v>33</v>
      </c>
      <c r="C10">
        <v>35</v>
      </c>
      <c r="D10">
        <v>591</v>
      </c>
      <c r="E10">
        <v>3</v>
      </c>
      <c r="F10">
        <v>61</v>
      </c>
      <c r="G10">
        <v>138</v>
      </c>
      <c r="H10">
        <v>414</v>
      </c>
      <c r="I10">
        <v>23.526666670000001</v>
      </c>
      <c r="J10">
        <v>3</v>
      </c>
      <c r="K10">
        <v>444</v>
      </c>
      <c r="L10">
        <v>4</v>
      </c>
      <c r="M10">
        <v>23</v>
      </c>
      <c r="N10">
        <v>8</v>
      </c>
      <c r="O10">
        <v>1</v>
      </c>
      <c r="P10">
        <v>8</v>
      </c>
      <c r="Q10">
        <v>2018</v>
      </c>
      <c r="R10">
        <v>5.4617117119999996</v>
      </c>
      <c r="S10">
        <v>4480</v>
      </c>
      <c r="T10">
        <v>112</v>
      </c>
      <c r="U10">
        <v>4.2</v>
      </c>
      <c r="V10">
        <v>13.44</v>
      </c>
      <c r="W10">
        <v>105</v>
      </c>
      <c r="X10">
        <v>4.2</v>
      </c>
      <c r="Y10">
        <v>23.385714289999999</v>
      </c>
      <c r="Z10">
        <v>145.55090910000001</v>
      </c>
      <c r="AA10">
        <v>3.8</v>
      </c>
      <c r="AB10">
        <v>21.897272730000001</v>
      </c>
      <c r="AC10">
        <v>138.97999999999999</v>
      </c>
      <c r="AD10" s="1">
        <v>43341</v>
      </c>
      <c r="AE10" t="s">
        <v>115</v>
      </c>
    </row>
    <row r="11" spans="1:31" x14ac:dyDescent="0.3">
      <c r="A11" t="s">
        <v>51</v>
      </c>
      <c r="B11" t="s">
        <v>36</v>
      </c>
      <c r="C11">
        <v>57</v>
      </c>
      <c r="D11">
        <v>339</v>
      </c>
      <c r="E11">
        <v>7</v>
      </c>
      <c r="F11">
        <v>46</v>
      </c>
      <c r="G11">
        <v>49.9</v>
      </c>
      <c r="H11">
        <v>349.3</v>
      </c>
      <c r="I11">
        <v>24.481428569999999</v>
      </c>
      <c r="J11">
        <v>2</v>
      </c>
      <c r="K11">
        <v>1800</v>
      </c>
      <c r="L11">
        <v>4.2</v>
      </c>
      <c r="M11">
        <v>23</v>
      </c>
      <c r="N11">
        <v>8</v>
      </c>
      <c r="O11">
        <v>1</v>
      </c>
      <c r="P11">
        <v>8</v>
      </c>
      <c r="Q11">
        <v>2018</v>
      </c>
      <c r="R11">
        <v>11.31276467</v>
      </c>
      <c r="S11">
        <v>32560</v>
      </c>
      <c r="T11">
        <v>49.91</v>
      </c>
      <c r="U11">
        <v>4.0999999999999996</v>
      </c>
      <c r="V11">
        <v>20.32833333</v>
      </c>
      <c r="W11">
        <v>49.9</v>
      </c>
      <c r="X11">
        <v>4.2</v>
      </c>
      <c r="Y11">
        <v>36.442</v>
      </c>
      <c r="Z11">
        <v>49.9</v>
      </c>
      <c r="AA11">
        <v>4.0999999999999996</v>
      </c>
      <c r="AB11">
        <v>32.32</v>
      </c>
      <c r="AC11">
        <v>49.9</v>
      </c>
      <c r="AD11" s="1">
        <v>43341</v>
      </c>
      <c r="AE11" t="s">
        <v>123</v>
      </c>
    </row>
    <row r="12" spans="1:31" x14ac:dyDescent="0.3">
      <c r="A12" t="s">
        <v>58</v>
      </c>
      <c r="B12" t="s">
        <v>33</v>
      </c>
      <c r="C12">
        <v>35</v>
      </c>
      <c r="D12">
        <v>640</v>
      </c>
      <c r="E12">
        <v>11</v>
      </c>
      <c r="F12">
        <v>61</v>
      </c>
      <c r="G12">
        <v>157.94545454545457</v>
      </c>
      <c r="H12">
        <v>1737.4</v>
      </c>
      <c r="I12">
        <v>14.592727269999999</v>
      </c>
      <c r="J12">
        <v>1</v>
      </c>
      <c r="K12">
        <v>335</v>
      </c>
      <c r="L12">
        <v>4.0999999999999996</v>
      </c>
      <c r="M12">
        <v>23</v>
      </c>
      <c r="N12">
        <v>8</v>
      </c>
      <c r="O12">
        <v>1</v>
      </c>
      <c r="P12">
        <v>8</v>
      </c>
      <c r="Q12">
        <v>2018</v>
      </c>
      <c r="R12">
        <v>9.7345132739999993</v>
      </c>
      <c r="S12">
        <v>2992</v>
      </c>
      <c r="T12">
        <v>112</v>
      </c>
      <c r="U12">
        <v>4.2</v>
      </c>
      <c r="V12">
        <v>13.44</v>
      </c>
      <c r="W12">
        <v>105</v>
      </c>
      <c r="X12">
        <v>4.2</v>
      </c>
      <c r="Y12">
        <v>23.385714289999999</v>
      </c>
      <c r="Z12">
        <v>145.55090910000001</v>
      </c>
      <c r="AA12">
        <v>3.8</v>
      </c>
      <c r="AB12">
        <v>21.897272730000001</v>
      </c>
      <c r="AC12">
        <v>157.14285709999999</v>
      </c>
      <c r="AD12" s="1">
        <v>43340</v>
      </c>
      <c r="AE12" t="s">
        <v>115</v>
      </c>
    </row>
    <row r="13" spans="1:31" x14ac:dyDescent="0.3">
      <c r="A13" t="s">
        <v>29</v>
      </c>
      <c r="B13" t="s">
        <v>30</v>
      </c>
      <c r="C13">
        <v>45</v>
      </c>
      <c r="D13">
        <v>236</v>
      </c>
      <c r="E13">
        <v>1</v>
      </c>
      <c r="F13">
        <v>18</v>
      </c>
      <c r="G13">
        <v>79.900000000000006</v>
      </c>
      <c r="H13">
        <v>79.900000000000006</v>
      </c>
      <c r="I13">
        <v>13.9</v>
      </c>
      <c r="J13">
        <v>1</v>
      </c>
      <c r="K13">
        <v>173</v>
      </c>
      <c r="L13">
        <v>4</v>
      </c>
      <c r="M13">
        <v>23</v>
      </c>
      <c r="N13">
        <v>8</v>
      </c>
      <c r="O13">
        <v>1</v>
      </c>
      <c r="P13">
        <v>8</v>
      </c>
      <c r="Q13">
        <v>2018</v>
      </c>
      <c r="R13">
        <v>3.1928987809999998</v>
      </c>
      <c r="S13">
        <v>2808</v>
      </c>
      <c r="T13">
        <v>119.99</v>
      </c>
      <c r="U13">
        <v>4.2</v>
      </c>
      <c r="V13">
        <v>39.045999999999999</v>
      </c>
      <c r="W13">
        <v>149.9</v>
      </c>
      <c r="X13">
        <v>4.3</v>
      </c>
      <c r="Y13">
        <v>24.76</v>
      </c>
      <c r="Z13">
        <v>77.900000000000006</v>
      </c>
      <c r="AA13">
        <v>3.5</v>
      </c>
      <c r="AB13">
        <v>13.414999999999999</v>
      </c>
      <c r="AC13">
        <v>66.342142859999996</v>
      </c>
      <c r="AD13" s="1">
        <v>43340</v>
      </c>
      <c r="AE13" t="s">
        <v>122</v>
      </c>
    </row>
    <row r="14" spans="1:31" x14ac:dyDescent="0.3">
      <c r="A14" t="s">
        <v>52</v>
      </c>
      <c r="B14" t="s">
        <v>66</v>
      </c>
      <c r="C14">
        <v>41</v>
      </c>
      <c r="D14">
        <v>789</v>
      </c>
      <c r="E14">
        <v>1</v>
      </c>
      <c r="F14">
        <v>19</v>
      </c>
      <c r="G14">
        <v>35</v>
      </c>
      <c r="H14">
        <v>35</v>
      </c>
      <c r="I14">
        <v>19.440000000000001</v>
      </c>
      <c r="J14">
        <v>1</v>
      </c>
      <c r="K14">
        <v>950</v>
      </c>
      <c r="L14">
        <v>3.8</v>
      </c>
      <c r="M14">
        <v>23</v>
      </c>
      <c r="N14">
        <v>8</v>
      </c>
      <c r="O14">
        <v>1</v>
      </c>
      <c r="P14">
        <v>8</v>
      </c>
      <c r="Q14">
        <v>2018</v>
      </c>
      <c r="R14">
        <v>2.079759863</v>
      </c>
      <c r="S14">
        <v>14000</v>
      </c>
      <c r="T14">
        <v>103.2333333</v>
      </c>
      <c r="U14">
        <v>4.0999999999999996</v>
      </c>
      <c r="V14">
        <v>22.3</v>
      </c>
      <c r="W14">
        <v>35</v>
      </c>
      <c r="X14">
        <v>3.7</v>
      </c>
      <c r="Y14">
        <v>15.628125000000001</v>
      </c>
      <c r="Z14">
        <v>83.833333330000002</v>
      </c>
      <c r="AA14">
        <v>4.4000000000000004</v>
      </c>
      <c r="AB14">
        <v>23.776666670000001</v>
      </c>
      <c r="AC14">
        <v>34.950000000000003</v>
      </c>
      <c r="AD14" s="1">
        <v>43340</v>
      </c>
      <c r="AE14" t="s">
        <v>116</v>
      </c>
    </row>
    <row r="15" spans="1:31" x14ac:dyDescent="0.3">
      <c r="A15" t="s">
        <v>78</v>
      </c>
      <c r="B15" t="s">
        <v>36</v>
      </c>
      <c r="C15">
        <v>58</v>
      </c>
      <c r="D15">
        <v>1893</v>
      </c>
      <c r="E15">
        <v>6</v>
      </c>
      <c r="F15">
        <v>46</v>
      </c>
      <c r="G15">
        <v>98.323333333333338</v>
      </c>
      <c r="H15">
        <v>589.94000000000005</v>
      </c>
      <c r="I15">
        <v>34.083333330000002</v>
      </c>
      <c r="J15">
        <v>1</v>
      </c>
      <c r="K15">
        <v>5950</v>
      </c>
      <c r="L15">
        <v>4.3</v>
      </c>
      <c r="M15">
        <v>23</v>
      </c>
      <c r="N15">
        <v>8</v>
      </c>
      <c r="O15">
        <v>1</v>
      </c>
      <c r="P15">
        <v>8</v>
      </c>
      <c r="Q15">
        <v>2018</v>
      </c>
      <c r="R15">
        <v>7.0204081629999999</v>
      </c>
      <c r="S15">
        <v>8000</v>
      </c>
      <c r="T15">
        <v>49.91</v>
      </c>
      <c r="U15">
        <v>4.0999999999999996</v>
      </c>
      <c r="V15">
        <v>20.32833333</v>
      </c>
      <c r="W15">
        <v>49.9</v>
      </c>
      <c r="X15">
        <v>4.2</v>
      </c>
      <c r="Y15">
        <v>36.442</v>
      </c>
      <c r="Z15">
        <v>49.9</v>
      </c>
      <c r="AA15">
        <v>4.0999999999999996</v>
      </c>
      <c r="AB15">
        <v>32.32</v>
      </c>
      <c r="AC15">
        <v>99.99</v>
      </c>
      <c r="AD15" s="1">
        <v>43340</v>
      </c>
      <c r="AE15" t="s">
        <v>114</v>
      </c>
    </row>
    <row r="16" spans="1:31" x14ac:dyDescent="0.3">
      <c r="A16" t="s">
        <v>47</v>
      </c>
      <c r="B16" t="s">
        <v>32</v>
      </c>
      <c r="C16">
        <v>51</v>
      </c>
      <c r="D16">
        <v>625</v>
      </c>
      <c r="E16">
        <v>9</v>
      </c>
      <c r="F16">
        <v>127</v>
      </c>
      <c r="G16">
        <v>364</v>
      </c>
      <c r="H16">
        <v>3276</v>
      </c>
      <c r="I16">
        <v>28.551111110000001</v>
      </c>
      <c r="J16">
        <v>1</v>
      </c>
      <c r="K16">
        <v>900</v>
      </c>
      <c r="L16">
        <v>4.3</v>
      </c>
      <c r="M16">
        <v>23</v>
      </c>
      <c r="N16">
        <v>8</v>
      </c>
      <c r="O16">
        <v>1</v>
      </c>
      <c r="P16">
        <v>8</v>
      </c>
      <c r="Q16">
        <v>2018</v>
      </c>
      <c r="R16">
        <v>10.36005435</v>
      </c>
      <c r="S16">
        <v>11400</v>
      </c>
      <c r="T16">
        <v>23.99</v>
      </c>
      <c r="U16">
        <v>4.3</v>
      </c>
      <c r="V16">
        <v>16.77</v>
      </c>
      <c r="W16">
        <v>82.821428569999995</v>
      </c>
      <c r="X16">
        <v>4.0999999999999996</v>
      </c>
      <c r="Y16">
        <v>12.41857143</v>
      </c>
      <c r="Z16">
        <v>58.99</v>
      </c>
      <c r="AA16">
        <v>3.9</v>
      </c>
      <c r="AB16">
        <v>12.08333333</v>
      </c>
      <c r="AC16">
        <v>364</v>
      </c>
      <c r="AD16" s="1">
        <v>43339</v>
      </c>
      <c r="AE16" t="s">
        <v>114</v>
      </c>
    </row>
    <row r="17" spans="1:31" x14ac:dyDescent="0.3">
      <c r="A17" t="s">
        <v>54</v>
      </c>
      <c r="B17" t="s">
        <v>32</v>
      </c>
      <c r="C17">
        <v>59</v>
      </c>
      <c r="D17">
        <v>492</v>
      </c>
      <c r="E17">
        <v>7</v>
      </c>
      <c r="F17">
        <v>127</v>
      </c>
      <c r="G17">
        <v>82.821428571428569</v>
      </c>
      <c r="H17">
        <v>579.75</v>
      </c>
      <c r="I17">
        <v>12.41857143</v>
      </c>
      <c r="J17">
        <v>3</v>
      </c>
      <c r="K17">
        <v>250</v>
      </c>
      <c r="L17">
        <v>4.0999999999999996</v>
      </c>
      <c r="M17">
        <v>23</v>
      </c>
      <c r="N17">
        <v>8</v>
      </c>
      <c r="O17">
        <v>1</v>
      </c>
      <c r="P17">
        <v>8</v>
      </c>
      <c r="Q17">
        <v>2018</v>
      </c>
      <c r="R17">
        <v>9.2617286940000003</v>
      </c>
      <c r="S17">
        <v>3960</v>
      </c>
      <c r="T17">
        <v>23.99</v>
      </c>
      <c r="U17">
        <v>4.3</v>
      </c>
      <c r="V17">
        <v>16.77</v>
      </c>
      <c r="W17">
        <v>82.821428569999995</v>
      </c>
      <c r="X17">
        <v>4.0999999999999996</v>
      </c>
      <c r="Y17">
        <v>12.41857143</v>
      </c>
      <c r="Z17">
        <v>58.99</v>
      </c>
      <c r="AA17">
        <v>3.9</v>
      </c>
      <c r="AB17">
        <v>12.08333333</v>
      </c>
      <c r="AC17">
        <v>79.989999999999995</v>
      </c>
      <c r="AD17" s="1">
        <v>43339</v>
      </c>
      <c r="AE17" t="s">
        <v>115</v>
      </c>
    </row>
    <row r="18" spans="1:31" x14ac:dyDescent="0.3">
      <c r="A18" t="s">
        <v>62</v>
      </c>
      <c r="B18" t="s">
        <v>32</v>
      </c>
      <c r="C18">
        <v>48</v>
      </c>
      <c r="D18">
        <v>575</v>
      </c>
      <c r="E18">
        <v>2</v>
      </c>
      <c r="F18">
        <v>127</v>
      </c>
      <c r="G18">
        <v>23.99</v>
      </c>
      <c r="H18">
        <v>47.98</v>
      </c>
      <c r="I18">
        <v>16.77</v>
      </c>
      <c r="J18">
        <v>1</v>
      </c>
      <c r="K18">
        <v>100</v>
      </c>
      <c r="L18">
        <v>4.3</v>
      </c>
      <c r="M18">
        <v>23</v>
      </c>
      <c r="N18">
        <v>8</v>
      </c>
      <c r="O18">
        <v>1</v>
      </c>
      <c r="P18">
        <v>8</v>
      </c>
      <c r="Q18">
        <v>2018</v>
      </c>
      <c r="R18">
        <v>8.0079365080000002</v>
      </c>
      <c r="S18">
        <v>4500</v>
      </c>
      <c r="T18">
        <v>23.99</v>
      </c>
      <c r="U18">
        <v>4.3</v>
      </c>
      <c r="V18">
        <v>16.77</v>
      </c>
      <c r="W18">
        <v>82.821428569999995</v>
      </c>
      <c r="X18">
        <v>4.0999999999999996</v>
      </c>
      <c r="Y18">
        <v>12.41857143</v>
      </c>
      <c r="Z18">
        <v>58.99</v>
      </c>
      <c r="AA18">
        <v>3.9</v>
      </c>
      <c r="AB18">
        <v>12.08333333</v>
      </c>
      <c r="AC18">
        <v>23.99</v>
      </c>
      <c r="AD18" s="1">
        <v>43338</v>
      </c>
      <c r="AE18" t="s">
        <v>122</v>
      </c>
    </row>
    <row r="19" spans="1:31" x14ac:dyDescent="0.3">
      <c r="A19" t="s">
        <v>69</v>
      </c>
      <c r="B19" t="s">
        <v>36</v>
      </c>
      <c r="C19">
        <v>59</v>
      </c>
      <c r="D19">
        <v>341</v>
      </c>
      <c r="E19">
        <v>3</v>
      </c>
      <c r="F19">
        <v>46</v>
      </c>
      <c r="G19">
        <v>49.9</v>
      </c>
      <c r="H19">
        <v>149.69999999999999</v>
      </c>
      <c r="I19">
        <v>20.99</v>
      </c>
      <c r="J19">
        <v>2</v>
      </c>
      <c r="K19">
        <v>1850</v>
      </c>
      <c r="L19">
        <v>4.3</v>
      </c>
      <c r="M19">
        <v>23</v>
      </c>
      <c r="N19">
        <v>8</v>
      </c>
      <c r="O19">
        <v>1</v>
      </c>
      <c r="P19">
        <v>8</v>
      </c>
      <c r="Q19">
        <v>2018</v>
      </c>
      <c r="R19">
        <v>15.47330097</v>
      </c>
      <c r="S19">
        <v>32560</v>
      </c>
      <c r="T19">
        <v>49.91</v>
      </c>
      <c r="U19">
        <v>4.0999999999999996</v>
      </c>
      <c r="V19">
        <v>20.32833333</v>
      </c>
      <c r="W19">
        <v>49.9</v>
      </c>
      <c r="X19">
        <v>4.2</v>
      </c>
      <c r="Y19">
        <v>36.442</v>
      </c>
      <c r="Z19">
        <v>49.9</v>
      </c>
      <c r="AA19">
        <v>4.0999999999999996</v>
      </c>
      <c r="AB19">
        <v>32.32</v>
      </c>
      <c r="AC19">
        <v>49.9</v>
      </c>
      <c r="AD19" s="1">
        <v>43338</v>
      </c>
      <c r="AE19" t="s">
        <v>123</v>
      </c>
    </row>
    <row r="20" spans="1:31" x14ac:dyDescent="0.3">
      <c r="A20" t="s">
        <v>58</v>
      </c>
      <c r="B20" t="s">
        <v>33</v>
      </c>
      <c r="C20">
        <v>35</v>
      </c>
      <c r="D20">
        <v>640</v>
      </c>
      <c r="E20">
        <v>11</v>
      </c>
      <c r="F20">
        <v>61</v>
      </c>
      <c r="G20">
        <v>157.94545454545457</v>
      </c>
      <c r="H20">
        <v>1737.4</v>
      </c>
      <c r="I20">
        <v>14.592727269999999</v>
      </c>
      <c r="J20">
        <v>1</v>
      </c>
      <c r="K20">
        <v>335</v>
      </c>
      <c r="L20">
        <v>4.0999999999999996</v>
      </c>
      <c r="M20">
        <v>23</v>
      </c>
      <c r="N20">
        <v>8</v>
      </c>
      <c r="O20">
        <v>1</v>
      </c>
      <c r="P20">
        <v>8</v>
      </c>
      <c r="Q20">
        <v>2018</v>
      </c>
      <c r="R20">
        <v>9.7345132739999993</v>
      </c>
      <c r="S20">
        <v>2992</v>
      </c>
      <c r="T20">
        <v>112</v>
      </c>
      <c r="U20">
        <v>4.2</v>
      </c>
      <c r="V20">
        <v>13.44</v>
      </c>
      <c r="W20">
        <v>105</v>
      </c>
      <c r="X20">
        <v>4.2</v>
      </c>
      <c r="Y20">
        <v>23.385714289999999</v>
      </c>
      <c r="Z20">
        <v>145.55090910000001</v>
      </c>
      <c r="AA20">
        <v>3.8</v>
      </c>
      <c r="AB20">
        <v>21.897272730000001</v>
      </c>
      <c r="AC20">
        <v>157.14285709999999</v>
      </c>
      <c r="AD20" s="1">
        <v>43337</v>
      </c>
      <c r="AE20" t="s">
        <v>115</v>
      </c>
    </row>
    <row r="21" spans="1:31" x14ac:dyDescent="0.3">
      <c r="A21" t="s">
        <v>65</v>
      </c>
      <c r="B21" t="s">
        <v>66</v>
      </c>
      <c r="C21">
        <v>49</v>
      </c>
      <c r="D21">
        <v>829</v>
      </c>
      <c r="E21">
        <v>16</v>
      </c>
      <c r="F21">
        <v>19</v>
      </c>
      <c r="G21">
        <v>35</v>
      </c>
      <c r="H21">
        <v>560</v>
      </c>
      <c r="I21">
        <v>15.628125000000001</v>
      </c>
      <c r="J21">
        <v>1</v>
      </c>
      <c r="K21">
        <v>850</v>
      </c>
      <c r="L21">
        <v>3.7</v>
      </c>
      <c r="M21">
        <v>23</v>
      </c>
      <c r="N21">
        <v>8</v>
      </c>
      <c r="O21">
        <v>1</v>
      </c>
      <c r="P21">
        <v>8</v>
      </c>
      <c r="Q21">
        <v>2018</v>
      </c>
      <c r="R21">
        <v>13.82645804</v>
      </c>
      <c r="S21">
        <v>10000</v>
      </c>
      <c r="T21">
        <v>75</v>
      </c>
      <c r="U21">
        <v>4.0999999999999996</v>
      </c>
      <c r="V21">
        <v>22.3</v>
      </c>
      <c r="W21">
        <v>35</v>
      </c>
      <c r="X21">
        <v>3.7</v>
      </c>
      <c r="Y21">
        <v>15.628125000000001</v>
      </c>
      <c r="Z21">
        <v>83.833333330000002</v>
      </c>
      <c r="AA21">
        <v>4.4000000000000004</v>
      </c>
      <c r="AB21">
        <v>23.776666670000001</v>
      </c>
      <c r="AC21">
        <v>35</v>
      </c>
      <c r="AD21" s="1">
        <v>43337</v>
      </c>
      <c r="AE21" t="s">
        <v>116</v>
      </c>
    </row>
    <row r="22" spans="1:31" x14ac:dyDescent="0.3">
      <c r="A22" t="s">
        <v>58</v>
      </c>
      <c r="B22" t="s">
        <v>33</v>
      </c>
      <c r="C22">
        <v>35</v>
      </c>
      <c r="D22">
        <v>640</v>
      </c>
      <c r="E22">
        <v>11</v>
      </c>
      <c r="F22">
        <v>61</v>
      </c>
      <c r="G22">
        <v>157.94545454545457</v>
      </c>
      <c r="H22">
        <v>1737.4</v>
      </c>
      <c r="I22">
        <v>14.592727269999999</v>
      </c>
      <c r="J22">
        <v>1</v>
      </c>
      <c r="K22">
        <v>335</v>
      </c>
      <c r="L22">
        <v>4.0999999999999996</v>
      </c>
      <c r="M22">
        <v>23</v>
      </c>
      <c r="N22">
        <v>8</v>
      </c>
      <c r="O22">
        <v>1</v>
      </c>
      <c r="P22">
        <v>8</v>
      </c>
      <c r="Q22">
        <v>2018</v>
      </c>
      <c r="R22">
        <v>9.7345132739999993</v>
      </c>
      <c r="S22">
        <v>2992</v>
      </c>
      <c r="T22">
        <v>112</v>
      </c>
      <c r="U22">
        <v>4.2</v>
      </c>
      <c r="V22">
        <v>13.44</v>
      </c>
      <c r="W22">
        <v>105</v>
      </c>
      <c r="X22">
        <v>4.2</v>
      </c>
      <c r="Y22">
        <v>23.385714289999999</v>
      </c>
      <c r="Z22">
        <v>145.55090910000001</v>
      </c>
      <c r="AA22">
        <v>3.8</v>
      </c>
      <c r="AB22">
        <v>21.897272730000001</v>
      </c>
      <c r="AC22">
        <v>157.14285709999999</v>
      </c>
      <c r="AD22" s="1">
        <v>43336</v>
      </c>
      <c r="AE22" t="s">
        <v>115</v>
      </c>
    </row>
    <row r="23" spans="1:31" x14ac:dyDescent="0.3">
      <c r="A23" t="s">
        <v>77</v>
      </c>
      <c r="B23" t="s">
        <v>32</v>
      </c>
      <c r="C23">
        <v>50</v>
      </c>
      <c r="D23">
        <v>1257</v>
      </c>
      <c r="E23">
        <v>28</v>
      </c>
      <c r="F23">
        <v>127</v>
      </c>
      <c r="G23">
        <v>66.989999999999995</v>
      </c>
      <c r="H23">
        <v>1875.72</v>
      </c>
      <c r="I23">
        <v>23.528214290000001</v>
      </c>
      <c r="J23">
        <v>1</v>
      </c>
      <c r="K23">
        <v>350</v>
      </c>
      <c r="L23">
        <v>3.9</v>
      </c>
      <c r="M23">
        <v>23</v>
      </c>
      <c r="N23">
        <v>8</v>
      </c>
      <c r="O23">
        <v>1</v>
      </c>
      <c r="P23">
        <v>8</v>
      </c>
      <c r="Q23">
        <v>2018</v>
      </c>
      <c r="R23">
        <v>18.666666670000001</v>
      </c>
      <c r="S23">
        <v>2964</v>
      </c>
      <c r="T23">
        <v>23.99</v>
      </c>
      <c r="U23">
        <v>4.3</v>
      </c>
      <c r="V23">
        <v>16.77</v>
      </c>
      <c r="W23">
        <v>82.821428569999995</v>
      </c>
      <c r="X23">
        <v>4.0999999999999996</v>
      </c>
      <c r="Y23">
        <v>12.41857143</v>
      </c>
      <c r="Z23">
        <v>58.99</v>
      </c>
      <c r="AA23">
        <v>3.9</v>
      </c>
      <c r="AB23">
        <v>12.08333333</v>
      </c>
      <c r="AC23">
        <v>66.989999999999995</v>
      </c>
      <c r="AD23" s="1">
        <v>43336</v>
      </c>
      <c r="AE23" t="s">
        <v>115</v>
      </c>
    </row>
    <row r="24" spans="1:31" x14ac:dyDescent="0.3">
      <c r="A24" t="s">
        <v>47</v>
      </c>
      <c r="B24" t="s">
        <v>32</v>
      </c>
      <c r="C24">
        <v>51</v>
      </c>
      <c r="D24">
        <v>625</v>
      </c>
      <c r="E24">
        <v>9</v>
      </c>
      <c r="F24">
        <v>127</v>
      </c>
      <c r="G24">
        <v>364</v>
      </c>
      <c r="H24">
        <v>3276</v>
      </c>
      <c r="I24">
        <v>28.551111110000001</v>
      </c>
      <c r="J24">
        <v>1</v>
      </c>
      <c r="K24">
        <v>900</v>
      </c>
      <c r="L24">
        <v>4.3</v>
      </c>
      <c r="M24">
        <v>23</v>
      </c>
      <c r="N24">
        <v>8</v>
      </c>
      <c r="O24">
        <v>1</v>
      </c>
      <c r="P24">
        <v>8</v>
      </c>
      <c r="Q24">
        <v>2018</v>
      </c>
      <c r="R24">
        <v>10.36005435</v>
      </c>
      <c r="S24">
        <v>11400</v>
      </c>
      <c r="T24">
        <v>23.99</v>
      </c>
      <c r="U24">
        <v>4.3</v>
      </c>
      <c r="V24">
        <v>16.77</v>
      </c>
      <c r="W24">
        <v>82.821428569999995</v>
      </c>
      <c r="X24">
        <v>4.0999999999999996</v>
      </c>
      <c r="Y24">
        <v>12.41857143</v>
      </c>
      <c r="Z24">
        <v>58.99</v>
      </c>
      <c r="AA24">
        <v>3.9</v>
      </c>
      <c r="AB24">
        <v>12.08333333</v>
      </c>
      <c r="AC24">
        <v>364</v>
      </c>
      <c r="AD24" s="1">
        <v>43336</v>
      </c>
      <c r="AE24" t="s">
        <v>114</v>
      </c>
    </row>
    <row r="25" spans="1:31" x14ac:dyDescent="0.3">
      <c r="A25" t="s">
        <v>73</v>
      </c>
      <c r="B25" t="s">
        <v>26</v>
      </c>
      <c r="C25">
        <v>54</v>
      </c>
      <c r="D25">
        <v>245</v>
      </c>
      <c r="E25">
        <v>7</v>
      </c>
      <c r="F25">
        <v>15</v>
      </c>
      <c r="G25">
        <v>74</v>
      </c>
      <c r="H25">
        <v>518</v>
      </c>
      <c r="I25">
        <v>17.25571429</v>
      </c>
      <c r="J25">
        <v>1</v>
      </c>
      <c r="K25">
        <v>1383</v>
      </c>
      <c r="L25">
        <v>3.9</v>
      </c>
      <c r="M25">
        <v>23</v>
      </c>
      <c r="N25">
        <v>8</v>
      </c>
      <c r="O25">
        <v>1</v>
      </c>
      <c r="P25">
        <v>8</v>
      </c>
      <c r="Q25">
        <v>2018</v>
      </c>
      <c r="R25">
        <v>7.8875783430000004</v>
      </c>
      <c r="S25">
        <v>20000</v>
      </c>
      <c r="T25">
        <v>74</v>
      </c>
      <c r="U25">
        <v>3.9</v>
      </c>
      <c r="V25">
        <v>17.25571429</v>
      </c>
      <c r="W25">
        <v>74</v>
      </c>
      <c r="X25">
        <v>3.9</v>
      </c>
      <c r="Y25">
        <v>17.25571429</v>
      </c>
      <c r="Z25">
        <v>39.24</v>
      </c>
      <c r="AA25">
        <v>4</v>
      </c>
      <c r="AB25">
        <v>16.333749999999998</v>
      </c>
      <c r="AC25">
        <v>77.933333329999996</v>
      </c>
      <c r="AD25" s="1">
        <v>43336</v>
      </c>
      <c r="AE25" t="s">
        <v>115</v>
      </c>
    </row>
    <row r="26" spans="1:31" x14ac:dyDescent="0.3">
      <c r="A26" t="s">
        <v>84</v>
      </c>
      <c r="B26" t="s">
        <v>40</v>
      </c>
      <c r="C26">
        <v>57</v>
      </c>
      <c r="D26">
        <v>787</v>
      </c>
      <c r="E26">
        <v>1</v>
      </c>
      <c r="F26">
        <v>1</v>
      </c>
      <c r="G26">
        <v>65</v>
      </c>
      <c r="H26">
        <v>65</v>
      </c>
      <c r="I26">
        <v>57.23</v>
      </c>
      <c r="J26">
        <v>8</v>
      </c>
      <c r="K26">
        <v>1867</v>
      </c>
      <c r="L26">
        <v>4.4000000000000004</v>
      </c>
      <c r="M26">
        <v>23</v>
      </c>
      <c r="N26">
        <v>8</v>
      </c>
      <c r="O26">
        <v>1</v>
      </c>
      <c r="P26">
        <v>8</v>
      </c>
      <c r="Q26">
        <v>2018</v>
      </c>
      <c r="R26">
        <v>0.88495575199999998</v>
      </c>
      <c r="S26">
        <v>7776</v>
      </c>
      <c r="T26">
        <v>65</v>
      </c>
      <c r="U26">
        <v>4.4000000000000004</v>
      </c>
      <c r="V26">
        <v>57.23</v>
      </c>
      <c r="W26">
        <v>65</v>
      </c>
      <c r="X26">
        <v>4.4000000000000004</v>
      </c>
      <c r="Y26">
        <v>57.23</v>
      </c>
      <c r="Z26">
        <v>65</v>
      </c>
      <c r="AA26">
        <v>4.4000000000000004</v>
      </c>
      <c r="AB26">
        <v>57.23</v>
      </c>
      <c r="AC26">
        <v>64.95</v>
      </c>
      <c r="AD26" s="1">
        <v>43336</v>
      </c>
      <c r="AE26" t="s">
        <v>123</v>
      </c>
    </row>
    <row r="27" spans="1:31" x14ac:dyDescent="0.3">
      <c r="A27" t="s">
        <v>67</v>
      </c>
      <c r="B27" t="s">
        <v>33</v>
      </c>
      <c r="C27">
        <v>33</v>
      </c>
      <c r="D27">
        <v>523</v>
      </c>
      <c r="E27">
        <v>1</v>
      </c>
      <c r="F27">
        <v>61</v>
      </c>
      <c r="G27">
        <v>112</v>
      </c>
      <c r="H27">
        <v>112</v>
      </c>
      <c r="I27">
        <v>13.44</v>
      </c>
      <c r="J27">
        <v>3</v>
      </c>
      <c r="K27">
        <v>584</v>
      </c>
      <c r="L27">
        <v>4.2</v>
      </c>
      <c r="M27">
        <v>23</v>
      </c>
      <c r="N27">
        <v>8</v>
      </c>
      <c r="O27">
        <v>1</v>
      </c>
      <c r="P27">
        <v>8</v>
      </c>
      <c r="Q27">
        <v>2018</v>
      </c>
      <c r="R27">
        <v>10.043037379999999</v>
      </c>
      <c r="S27">
        <v>2288</v>
      </c>
      <c r="T27">
        <v>112</v>
      </c>
      <c r="U27">
        <v>4.2</v>
      </c>
      <c r="V27">
        <v>13.44</v>
      </c>
      <c r="W27">
        <v>105</v>
      </c>
      <c r="X27">
        <v>4.2</v>
      </c>
      <c r="Y27">
        <v>23.385714289999999</v>
      </c>
      <c r="Z27">
        <v>145.55090910000001</v>
      </c>
      <c r="AA27">
        <v>3.8</v>
      </c>
      <c r="AB27">
        <v>21.897272730000001</v>
      </c>
      <c r="AC27">
        <v>118.3636364</v>
      </c>
      <c r="AD27" s="1">
        <v>43336</v>
      </c>
      <c r="AE27" t="s">
        <v>122</v>
      </c>
    </row>
    <row r="28" spans="1:31" x14ac:dyDescent="0.3">
      <c r="A28" t="s">
        <v>43</v>
      </c>
      <c r="B28" t="s">
        <v>33</v>
      </c>
      <c r="C28">
        <v>59</v>
      </c>
      <c r="D28">
        <v>319</v>
      </c>
      <c r="E28">
        <v>28</v>
      </c>
      <c r="F28">
        <v>61</v>
      </c>
      <c r="G28">
        <v>77.821428571428569</v>
      </c>
      <c r="H28">
        <v>2179</v>
      </c>
      <c r="I28">
        <v>13.09035714</v>
      </c>
      <c r="J28">
        <v>4</v>
      </c>
      <c r="K28">
        <v>250</v>
      </c>
      <c r="L28">
        <v>3.9</v>
      </c>
      <c r="M28">
        <v>23</v>
      </c>
      <c r="N28">
        <v>8</v>
      </c>
      <c r="O28">
        <v>1</v>
      </c>
      <c r="P28">
        <v>8</v>
      </c>
      <c r="Q28">
        <v>2018</v>
      </c>
      <c r="R28">
        <v>21.976704349999999</v>
      </c>
      <c r="S28">
        <v>640</v>
      </c>
      <c r="T28">
        <v>112</v>
      </c>
      <c r="U28">
        <v>4.2</v>
      </c>
      <c r="V28">
        <v>13.44</v>
      </c>
      <c r="W28">
        <v>105</v>
      </c>
      <c r="X28">
        <v>4.2</v>
      </c>
      <c r="Y28">
        <v>23.385714289999999</v>
      </c>
      <c r="Z28">
        <v>145.55090910000001</v>
      </c>
      <c r="AA28">
        <v>3.8</v>
      </c>
      <c r="AB28">
        <v>21.897272730000001</v>
      </c>
      <c r="AC28">
        <v>78</v>
      </c>
      <c r="AD28" s="1">
        <v>43335</v>
      </c>
      <c r="AE28" t="s">
        <v>116</v>
      </c>
    </row>
    <row r="29" spans="1:31" x14ac:dyDescent="0.3">
      <c r="A29" t="s">
        <v>52</v>
      </c>
      <c r="B29" t="s">
        <v>66</v>
      </c>
      <c r="C29">
        <v>41</v>
      </c>
      <c r="D29">
        <v>789</v>
      </c>
      <c r="E29">
        <v>1</v>
      </c>
      <c r="F29">
        <v>19</v>
      </c>
      <c r="G29">
        <v>35</v>
      </c>
      <c r="H29">
        <v>35</v>
      </c>
      <c r="I29">
        <v>19.440000000000001</v>
      </c>
      <c r="J29">
        <v>1</v>
      </c>
      <c r="K29">
        <v>950</v>
      </c>
      <c r="L29">
        <v>3.8</v>
      </c>
      <c r="M29">
        <v>23</v>
      </c>
      <c r="N29">
        <v>8</v>
      </c>
      <c r="O29">
        <v>1</v>
      </c>
      <c r="P29">
        <v>8</v>
      </c>
      <c r="Q29">
        <v>2018</v>
      </c>
      <c r="R29">
        <v>2.079759863</v>
      </c>
      <c r="S29">
        <v>14000</v>
      </c>
      <c r="T29">
        <v>103.2333333</v>
      </c>
      <c r="U29">
        <v>4.0999999999999996</v>
      </c>
      <c r="V29">
        <v>22.3</v>
      </c>
      <c r="W29">
        <v>35</v>
      </c>
      <c r="X29">
        <v>3.7</v>
      </c>
      <c r="Y29">
        <v>15.628125000000001</v>
      </c>
      <c r="Z29">
        <v>83.833333330000002</v>
      </c>
      <c r="AA29">
        <v>4.4000000000000004</v>
      </c>
      <c r="AB29">
        <v>23.776666670000001</v>
      </c>
      <c r="AC29">
        <v>34.950000000000003</v>
      </c>
      <c r="AD29" s="1">
        <v>43334</v>
      </c>
      <c r="AE29" t="s">
        <v>116</v>
      </c>
    </row>
    <row r="30" spans="1:31" x14ac:dyDescent="0.3">
      <c r="A30" t="s">
        <v>48</v>
      </c>
      <c r="B30" t="s">
        <v>49</v>
      </c>
      <c r="C30">
        <v>29</v>
      </c>
      <c r="D30">
        <v>178</v>
      </c>
      <c r="E30">
        <v>17</v>
      </c>
      <c r="F30">
        <v>19</v>
      </c>
      <c r="G30">
        <v>116.90588235294118</v>
      </c>
      <c r="H30">
        <v>1987.4</v>
      </c>
      <c r="I30">
        <v>14.293749999999999</v>
      </c>
      <c r="J30">
        <v>1</v>
      </c>
      <c r="K30">
        <v>400</v>
      </c>
      <c r="L30">
        <v>4.4000000000000004</v>
      </c>
      <c r="M30">
        <v>23</v>
      </c>
      <c r="N30">
        <v>8</v>
      </c>
      <c r="O30">
        <v>1</v>
      </c>
      <c r="P30">
        <v>8</v>
      </c>
      <c r="Q30">
        <v>2018</v>
      </c>
      <c r="R30">
        <v>12.449186989999999</v>
      </c>
      <c r="S30">
        <v>4693</v>
      </c>
      <c r="T30">
        <v>49.99</v>
      </c>
      <c r="U30">
        <v>4.3</v>
      </c>
      <c r="V30">
        <v>12.28</v>
      </c>
      <c r="W30">
        <v>116.9066667</v>
      </c>
      <c r="X30">
        <v>4.4000000000000004</v>
      </c>
      <c r="Y30">
        <v>17.790588240000002</v>
      </c>
      <c r="Z30">
        <v>116.9066667</v>
      </c>
      <c r="AA30">
        <v>4.4000000000000004</v>
      </c>
      <c r="AB30">
        <v>17.790588240000002</v>
      </c>
      <c r="AC30">
        <v>118.7</v>
      </c>
      <c r="AD30" s="1">
        <v>43334</v>
      </c>
      <c r="AE30" t="s">
        <v>115</v>
      </c>
    </row>
    <row r="31" spans="1:31" x14ac:dyDescent="0.3">
      <c r="A31" t="s">
        <v>54</v>
      </c>
      <c r="B31" t="s">
        <v>32</v>
      </c>
      <c r="C31">
        <v>59</v>
      </c>
      <c r="D31">
        <v>492</v>
      </c>
      <c r="E31">
        <v>7</v>
      </c>
      <c r="F31">
        <v>127</v>
      </c>
      <c r="G31">
        <v>82.821428571428569</v>
      </c>
      <c r="H31">
        <v>579.75</v>
      </c>
      <c r="I31">
        <v>12.41857143</v>
      </c>
      <c r="J31">
        <v>3</v>
      </c>
      <c r="K31">
        <v>250</v>
      </c>
      <c r="L31">
        <v>4.0999999999999996</v>
      </c>
      <c r="M31">
        <v>23</v>
      </c>
      <c r="N31">
        <v>8</v>
      </c>
      <c r="O31">
        <v>1</v>
      </c>
      <c r="P31">
        <v>8</v>
      </c>
      <c r="Q31">
        <v>2018</v>
      </c>
      <c r="R31">
        <v>9.2617286940000003</v>
      </c>
      <c r="S31">
        <v>3960</v>
      </c>
      <c r="T31">
        <v>23.99</v>
      </c>
      <c r="U31">
        <v>4.3</v>
      </c>
      <c r="V31">
        <v>16.77</v>
      </c>
      <c r="W31">
        <v>82.821428569999995</v>
      </c>
      <c r="X31">
        <v>4.0999999999999996</v>
      </c>
      <c r="Y31">
        <v>12.41857143</v>
      </c>
      <c r="Z31">
        <v>58.99</v>
      </c>
      <c r="AA31">
        <v>3.9</v>
      </c>
      <c r="AB31">
        <v>12.08333333</v>
      </c>
      <c r="AC31">
        <v>79.989999999999995</v>
      </c>
      <c r="AD31" s="1">
        <v>43334</v>
      </c>
      <c r="AE31" t="s">
        <v>115</v>
      </c>
    </row>
    <row r="32" spans="1:31" x14ac:dyDescent="0.3">
      <c r="A32" t="s">
        <v>37</v>
      </c>
      <c r="B32" t="s">
        <v>36</v>
      </c>
      <c r="C32">
        <v>59</v>
      </c>
      <c r="D32">
        <v>341</v>
      </c>
      <c r="E32">
        <v>10</v>
      </c>
      <c r="F32">
        <v>46</v>
      </c>
      <c r="G32">
        <v>49.9</v>
      </c>
      <c r="H32">
        <v>499</v>
      </c>
      <c r="I32">
        <v>36.442</v>
      </c>
      <c r="J32">
        <v>2</v>
      </c>
      <c r="K32">
        <v>1750</v>
      </c>
      <c r="L32">
        <v>4.2</v>
      </c>
      <c r="M32">
        <v>23</v>
      </c>
      <c r="N32">
        <v>8</v>
      </c>
      <c r="O32">
        <v>1</v>
      </c>
      <c r="P32">
        <v>8</v>
      </c>
      <c r="Q32">
        <v>2018</v>
      </c>
      <c r="R32">
        <v>9.0713603060000008</v>
      </c>
      <c r="S32">
        <v>32560</v>
      </c>
      <c r="T32">
        <v>49.91</v>
      </c>
      <c r="U32">
        <v>4.0999999999999996</v>
      </c>
      <c r="V32">
        <v>20.32833333</v>
      </c>
      <c r="W32">
        <v>49.9</v>
      </c>
      <c r="X32">
        <v>4.2</v>
      </c>
      <c r="Y32">
        <v>36.442</v>
      </c>
      <c r="Z32">
        <v>49.9</v>
      </c>
      <c r="AA32">
        <v>4.0999999999999996</v>
      </c>
      <c r="AB32">
        <v>32.32</v>
      </c>
      <c r="AC32">
        <v>49.9</v>
      </c>
      <c r="AD32" s="1">
        <v>43334</v>
      </c>
      <c r="AE32" t="s">
        <v>123</v>
      </c>
    </row>
    <row r="33" spans="1:31" x14ac:dyDescent="0.3">
      <c r="A33" t="s">
        <v>65</v>
      </c>
      <c r="B33" t="s">
        <v>66</v>
      </c>
      <c r="C33">
        <v>49</v>
      </c>
      <c r="D33">
        <v>829</v>
      </c>
      <c r="E33">
        <v>16</v>
      </c>
      <c r="F33">
        <v>19</v>
      </c>
      <c r="G33">
        <v>35</v>
      </c>
      <c r="H33">
        <v>560</v>
      </c>
      <c r="I33">
        <v>15.628125000000001</v>
      </c>
      <c r="J33">
        <v>1</v>
      </c>
      <c r="K33">
        <v>850</v>
      </c>
      <c r="L33">
        <v>3.7</v>
      </c>
      <c r="M33">
        <v>23</v>
      </c>
      <c r="N33">
        <v>8</v>
      </c>
      <c r="O33">
        <v>1</v>
      </c>
      <c r="P33">
        <v>8</v>
      </c>
      <c r="Q33">
        <v>2018</v>
      </c>
      <c r="R33">
        <v>13.82645804</v>
      </c>
      <c r="S33">
        <v>10000</v>
      </c>
      <c r="T33">
        <v>75</v>
      </c>
      <c r="U33">
        <v>4.0999999999999996</v>
      </c>
      <c r="V33">
        <v>22.3</v>
      </c>
      <c r="W33">
        <v>35</v>
      </c>
      <c r="X33">
        <v>3.7</v>
      </c>
      <c r="Y33">
        <v>15.628125000000001</v>
      </c>
      <c r="Z33">
        <v>83.833333330000002</v>
      </c>
      <c r="AA33">
        <v>4.4000000000000004</v>
      </c>
      <c r="AB33">
        <v>23.776666670000001</v>
      </c>
      <c r="AC33">
        <v>35</v>
      </c>
      <c r="AD33" s="1">
        <v>43333</v>
      </c>
      <c r="AE33" t="s">
        <v>116</v>
      </c>
    </row>
    <row r="34" spans="1:31" x14ac:dyDescent="0.3">
      <c r="A34" t="s">
        <v>53</v>
      </c>
      <c r="B34" t="s">
        <v>36</v>
      </c>
      <c r="C34">
        <v>47</v>
      </c>
      <c r="D34">
        <v>1893</v>
      </c>
      <c r="E34">
        <v>2</v>
      </c>
      <c r="F34">
        <v>34</v>
      </c>
      <c r="G34">
        <v>99.99</v>
      </c>
      <c r="H34">
        <v>199.98</v>
      </c>
      <c r="I34">
        <v>47.744999999999997</v>
      </c>
      <c r="J34">
        <v>1</v>
      </c>
      <c r="K34">
        <v>6050</v>
      </c>
      <c r="L34">
        <v>4.0999999999999996</v>
      </c>
      <c r="M34">
        <v>23</v>
      </c>
      <c r="N34">
        <v>8</v>
      </c>
      <c r="O34">
        <v>1</v>
      </c>
      <c r="P34">
        <v>8</v>
      </c>
      <c r="Q34">
        <v>2018</v>
      </c>
      <c r="R34">
        <v>3.125</v>
      </c>
      <c r="S34">
        <v>8000</v>
      </c>
      <c r="T34">
        <v>59.9</v>
      </c>
      <c r="U34">
        <v>4.0999999999999996</v>
      </c>
      <c r="V34">
        <v>20.32833333</v>
      </c>
      <c r="W34">
        <v>49.9</v>
      </c>
      <c r="X34">
        <v>4.2</v>
      </c>
      <c r="Y34">
        <v>36.442</v>
      </c>
      <c r="Z34">
        <v>49.9</v>
      </c>
      <c r="AA34">
        <v>4.0999999999999996</v>
      </c>
      <c r="AB34">
        <v>32.32</v>
      </c>
      <c r="AC34">
        <v>99.99</v>
      </c>
      <c r="AD34" s="1">
        <v>43333</v>
      </c>
      <c r="AE34" t="s">
        <v>115</v>
      </c>
    </row>
    <row r="35" spans="1:31" x14ac:dyDescent="0.3">
      <c r="A35" t="s">
        <v>41</v>
      </c>
      <c r="B35" t="s">
        <v>32</v>
      </c>
      <c r="C35">
        <v>60</v>
      </c>
      <c r="D35">
        <v>2644</v>
      </c>
      <c r="E35">
        <v>28</v>
      </c>
      <c r="F35">
        <v>127</v>
      </c>
      <c r="G35">
        <v>330</v>
      </c>
      <c r="H35">
        <v>9240</v>
      </c>
      <c r="I35">
        <v>20.505357140000001</v>
      </c>
      <c r="J35">
        <v>6</v>
      </c>
      <c r="K35">
        <v>400</v>
      </c>
      <c r="L35">
        <v>4.2</v>
      </c>
      <c r="M35">
        <v>23</v>
      </c>
      <c r="N35">
        <v>8</v>
      </c>
      <c r="O35">
        <v>1</v>
      </c>
      <c r="P35">
        <v>8</v>
      </c>
      <c r="Q35">
        <v>2018</v>
      </c>
      <c r="R35">
        <v>16.968867599999999</v>
      </c>
      <c r="S35">
        <v>2992</v>
      </c>
      <c r="T35">
        <v>23.99</v>
      </c>
      <c r="U35">
        <v>4.3</v>
      </c>
      <c r="V35">
        <v>16.77</v>
      </c>
      <c r="W35">
        <v>82.821428569999995</v>
      </c>
      <c r="X35">
        <v>4.0999999999999996</v>
      </c>
      <c r="Y35">
        <v>12.41857143</v>
      </c>
      <c r="Z35">
        <v>58.99</v>
      </c>
      <c r="AA35">
        <v>3.9</v>
      </c>
      <c r="AB35">
        <v>12.08333333</v>
      </c>
      <c r="AC35">
        <v>330</v>
      </c>
      <c r="AD35" s="1">
        <v>43333</v>
      </c>
      <c r="AE35" t="s">
        <v>114</v>
      </c>
    </row>
    <row r="36" spans="1:31" x14ac:dyDescent="0.3">
      <c r="A36" t="s">
        <v>80</v>
      </c>
      <c r="B36" t="s">
        <v>36</v>
      </c>
      <c r="C36">
        <v>56</v>
      </c>
      <c r="D36">
        <v>348</v>
      </c>
      <c r="E36">
        <v>6</v>
      </c>
      <c r="F36">
        <v>46</v>
      </c>
      <c r="G36">
        <v>49.91</v>
      </c>
      <c r="H36">
        <v>299.45999999999998</v>
      </c>
      <c r="I36">
        <v>20.32833333</v>
      </c>
      <c r="J36">
        <v>2</v>
      </c>
      <c r="K36">
        <v>1550</v>
      </c>
      <c r="L36">
        <v>4.0999999999999996</v>
      </c>
      <c r="M36">
        <v>23</v>
      </c>
      <c r="N36">
        <v>8</v>
      </c>
      <c r="O36">
        <v>1</v>
      </c>
      <c r="P36">
        <v>8</v>
      </c>
      <c r="Q36">
        <v>2018</v>
      </c>
      <c r="R36">
        <v>8.5075250839999992</v>
      </c>
      <c r="S36">
        <v>19800</v>
      </c>
      <c r="T36">
        <v>49.91</v>
      </c>
      <c r="U36">
        <v>4.0999999999999996</v>
      </c>
      <c r="V36">
        <v>20.32833333</v>
      </c>
      <c r="W36">
        <v>49.9</v>
      </c>
      <c r="X36">
        <v>4.2</v>
      </c>
      <c r="Y36">
        <v>36.442</v>
      </c>
      <c r="Z36">
        <v>49.9</v>
      </c>
      <c r="AA36">
        <v>4.0999999999999996</v>
      </c>
      <c r="AB36">
        <v>32.32</v>
      </c>
      <c r="AC36">
        <v>49.91</v>
      </c>
      <c r="AD36" s="1">
        <v>43332</v>
      </c>
      <c r="AE36" t="s">
        <v>123</v>
      </c>
    </row>
    <row r="37" spans="1:31" x14ac:dyDescent="0.3">
      <c r="A37" t="s">
        <v>79</v>
      </c>
      <c r="B37" t="s">
        <v>32</v>
      </c>
      <c r="C37">
        <v>55</v>
      </c>
      <c r="D37">
        <v>388</v>
      </c>
      <c r="E37">
        <v>13</v>
      </c>
      <c r="F37">
        <v>127</v>
      </c>
      <c r="G37">
        <v>29.9</v>
      </c>
      <c r="H37">
        <v>388.7</v>
      </c>
      <c r="I37">
        <v>9.5530769230000008</v>
      </c>
      <c r="J37">
        <v>1</v>
      </c>
      <c r="K37">
        <v>250</v>
      </c>
      <c r="L37">
        <v>4.5</v>
      </c>
      <c r="M37">
        <v>23</v>
      </c>
      <c r="N37">
        <v>8</v>
      </c>
      <c r="O37">
        <v>1</v>
      </c>
      <c r="P37">
        <v>8</v>
      </c>
      <c r="Q37">
        <v>2018</v>
      </c>
      <c r="R37">
        <v>10.48387097</v>
      </c>
      <c r="S37">
        <v>1200</v>
      </c>
      <c r="T37">
        <v>23.99</v>
      </c>
      <c r="U37">
        <v>4.3</v>
      </c>
      <c r="V37">
        <v>16.77</v>
      </c>
      <c r="W37">
        <v>82.821428569999995</v>
      </c>
      <c r="X37">
        <v>4.0999999999999996</v>
      </c>
      <c r="Y37">
        <v>12.41857143</v>
      </c>
      <c r="Z37">
        <v>58.99</v>
      </c>
      <c r="AA37">
        <v>3.9</v>
      </c>
      <c r="AB37">
        <v>12.08333333</v>
      </c>
      <c r="AC37">
        <v>29.9</v>
      </c>
      <c r="AD37" s="1">
        <v>43331</v>
      </c>
      <c r="AE37" t="s">
        <v>122</v>
      </c>
    </row>
    <row r="38" spans="1:31" x14ac:dyDescent="0.3">
      <c r="A38" t="s">
        <v>43</v>
      </c>
      <c r="B38" t="s">
        <v>33</v>
      </c>
      <c r="C38">
        <v>59</v>
      </c>
      <c r="D38">
        <v>319</v>
      </c>
      <c r="E38">
        <v>28</v>
      </c>
      <c r="F38">
        <v>61</v>
      </c>
      <c r="G38">
        <v>77.821428571428569</v>
      </c>
      <c r="H38">
        <v>2179</v>
      </c>
      <c r="I38">
        <v>13.09035714</v>
      </c>
      <c r="J38">
        <v>4</v>
      </c>
      <c r="K38">
        <v>250</v>
      </c>
      <c r="L38">
        <v>3.9</v>
      </c>
      <c r="M38">
        <v>23</v>
      </c>
      <c r="N38">
        <v>8</v>
      </c>
      <c r="O38">
        <v>1</v>
      </c>
      <c r="P38">
        <v>8</v>
      </c>
      <c r="Q38">
        <v>2018</v>
      </c>
      <c r="R38">
        <v>21.976704349999999</v>
      </c>
      <c r="S38">
        <v>640</v>
      </c>
      <c r="T38">
        <v>112</v>
      </c>
      <c r="U38">
        <v>4.2</v>
      </c>
      <c r="V38">
        <v>13.44</v>
      </c>
      <c r="W38">
        <v>105</v>
      </c>
      <c r="X38">
        <v>4.2</v>
      </c>
      <c r="Y38">
        <v>23.385714289999999</v>
      </c>
      <c r="Z38">
        <v>145.55090910000001</v>
      </c>
      <c r="AA38">
        <v>3.8</v>
      </c>
      <c r="AB38">
        <v>21.897272730000001</v>
      </c>
      <c r="AC38">
        <v>78</v>
      </c>
      <c r="AD38" s="1">
        <v>43331</v>
      </c>
      <c r="AE38" t="s">
        <v>116</v>
      </c>
    </row>
    <row r="39" spans="1:31" x14ac:dyDescent="0.3">
      <c r="A39" t="s">
        <v>37</v>
      </c>
      <c r="B39" t="s">
        <v>36</v>
      </c>
      <c r="C39">
        <v>59</v>
      </c>
      <c r="D39">
        <v>341</v>
      </c>
      <c r="E39">
        <v>10</v>
      </c>
      <c r="F39">
        <v>46</v>
      </c>
      <c r="G39">
        <v>49.9</v>
      </c>
      <c r="H39">
        <v>499</v>
      </c>
      <c r="I39">
        <v>36.442</v>
      </c>
      <c r="J39">
        <v>2</v>
      </c>
      <c r="K39">
        <v>1750</v>
      </c>
      <c r="L39">
        <v>4.2</v>
      </c>
      <c r="M39">
        <v>23</v>
      </c>
      <c r="N39">
        <v>8</v>
      </c>
      <c r="O39">
        <v>1</v>
      </c>
      <c r="P39">
        <v>8</v>
      </c>
      <c r="Q39">
        <v>2018</v>
      </c>
      <c r="R39">
        <v>9.0713603060000008</v>
      </c>
      <c r="S39">
        <v>32560</v>
      </c>
      <c r="T39">
        <v>49.91</v>
      </c>
      <c r="U39">
        <v>4.0999999999999996</v>
      </c>
      <c r="V39">
        <v>20.32833333</v>
      </c>
      <c r="W39">
        <v>49.9</v>
      </c>
      <c r="X39">
        <v>4.2</v>
      </c>
      <c r="Y39">
        <v>36.442</v>
      </c>
      <c r="Z39">
        <v>49.9</v>
      </c>
      <c r="AA39">
        <v>4.0999999999999996</v>
      </c>
      <c r="AB39">
        <v>32.32</v>
      </c>
      <c r="AC39">
        <v>49.9</v>
      </c>
      <c r="AD39" s="1">
        <v>43331</v>
      </c>
      <c r="AE39" t="s">
        <v>123</v>
      </c>
    </row>
    <row r="40" spans="1:31" x14ac:dyDescent="0.3">
      <c r="A40" t="s">
        <v>64</v>
      </c>
      <c r="B40" t="s">
        <v>30</v>
      </c>
      <c r="C40">
        <v>33</v>
      </c>
      <c r="D40">
        <v>256</v>
      </c>
      <c r="E40">
        <v>2</v>
      </c>
      <c r="F40">
        <v>18</v>
      </c>
      <c r="G40">
        <v>77.900000000000006</v>
      </c>
      <c r="H40">
        <v>155.80000000000001</v>
      </c>
      <c r="I40">
        <v>13.414999999999999</v>
      </c>
      <c r="J40">
        <v>1</v>
      </c>
      <c r="K40">
        <v>180</v>
      </c>
      <c r="L40">
        <v>3.5</v>
      </c>
      <c r="M40">
        <v>23</v>
      </c>
      <c r="N40">
        <v>8</v>
      </c>
      <c r="O40">
        <v>1</v>
      </c>
      <c r="P40">
        <v>8</v>
      </c>
      <c r="Q40">
        <v>2018</v>
      </c>
      <c r="R40">
        <v>1.1764705879999999</v>
      </c>
      <c r="S40">
        <v>2210</v>
      </c>
      <c r="T40">
        <v>119.99</v>
      </c>
      <c r="U40">
        <v>4.2</v>
      </c>
      <c r="V40">
        <v>39.045999999999999</v>
      </c>
      <c r="W40">
        <v>149.9</v>
      </c>
      <c r="X40">
        <v>4.3</v>
      </c>
      <c r="Y40">
        <v>24.76</v>
      </c>
      <c r="Z40">
        <v>77.900000000000006</v>
      </c>
      <c r="AA40">
        <v>3.5</v>
      </c>
      <c r="AB40">
        <v>13.414999999999999</v>
      </c>
      <c r="AC40">
        <v>77.900000000000006</v>
      </c>
      <c r="AD40" s="1">
        <v>43330</v>
      </c>
      <c r="AE40" t="s">
        <v>116</v>
      </c>
    </row>
    <row r="41" spans="1:31" x14ac:dyDescent="0.3">
      <c r="A41" t="s">
        <v>50</v>
      </c>
      <c r="B41" t="s">
        <v>26</v>
      </c>
      <c r="C41">
        <v>55</v>
      </c>
      <c r="D41">
        <v>312</v>
      </c>
      <c r="E41">
        <v>1</v>
      </c>
      <c r="F41">
        <v>15</v>
      </c>
      <c r="G41">
        <v>84.9</v>
      </c>
      <c r="H41">
        <v>84.9</v>
      </c>
      <c r="I41">
        <v>4.41</v>
      </c>
      <c r="J41">
        <v>1</v>
      </c>
      <c r="K41">
        <v>1550</v>
      </c>
      <c r="L41">
        <v>3.3</v>
      </c>
      <c r="M41">
        <v>23</v>
      </c>
      <c r="N41">
        <v>8</v>
      </c>
      <c r="O41">
        <v>1</v>
      </c>
      <c r="P41">
        <v>8</v>
      </c>
      <c r="Q41">
        <v>2018</v>
      </c>
      <c r="R41">
        <v>1.3513513509999999</v>
      </c>
      <c r="S41">
        <v>20944</v>
      </c>
      <c r="T41">
        <v>74</v>
      </c>
      <c r="U41">
        <v>3.9</v>
      </c>
      <c r="V41">
        <v>17.25571429</v>
      </c>
      <c r="W41">
        <v>84.9</v>
      </c>
      <c r="X41">
        <v>3.3</v>
      </c>
      <c r="Y41">
        <v>4.41</v>
      </c>
      <c r="Z41">
        <v>39.24</v>
      </c>
      <c r="AA41">
        <v>4</v>
      </c>
      <c r="AB41">
        <v>16.333749999999998</v>
      </c>
      <c r="AC41">
        <v>84.9</v>
      </c>
      <c r="AD41" s="1">
        <v>43330</v>
      </c>
      <c r="AE41" t="s">
        <v>115</v>
      </c>
    </row>
    <row r="42" spans="1:31" x14ac:dyDescent="0.3">
      <c r="A42" t="s">
        <v>60</v>
      </c>
      <c r="B42" t="s">
        <v>33</v>
      </c>
      <c r="C42">
        <v>35</v>
      </c>
      <c r="D42">
        <v>591</v>
      </c>
      <c r="E42">
        <v>3</v>
      </c>
      <c r="F42">
        <v>61</v>
      </c>
      <c r="G42">
        <v>138</v>
      </c>
      <c r="H42">
        <v>414</v>
      </c>
      <c r="I42">
        <v>23.526666670000001</v>
      </c>
      <c r="J42">
        <v>3</v>
      </c>
      <c r="K42">
        <v>444</v>
      </c>
      <c r="L42">
        <v>4</v>
      </c>
      <c r="M42">
        <v>23</v>
      </c>
      <c r="N42">
        <v>8</v>
      </c>
      <c r="O42">
        <v>1</v>
      </c>
      <c r="P42">
        <v>8</v>
      </c>
      <c r="Q42">
        <v>2018</v>
      </c>
      <c r="R42">
        <v>5.4617117119999996</v>
      </c>
      <c r="S42">
        <v>4480</v>
      </c>
      <c r="T42">
        <v>112</v>
      </c>
      <c r="U42">
        <v>4.2</v>
      </c>
      <c r="V42">
        <v>13.44</v>
      </c>
      <c r="W42">
        <v>105</v>
      </c>
      <c r="X42">
        <v>4.2</v>
      </c>
      <c r="Y42">
        <v>23.385714289999999</v>
      </c>
      <c r="Z42">
        <v>145.55090910000001</v>
      </c>
      <c r="AA42">
        <v>3.8</v>
      </c>
      <c r="AB42">
        <v>21.897272730000001</v>
      </c>
      <c r="AC42">
        <v>138.97999999999999</v>
      </c>
      <c r="AD42" s="1">
        <v>43330</v>
      </c>
      <c r="AE42" t="s">
        <v>115</v>
      </c>
    </row>
    <row r="43" spans="1:31" x14ac:dyDescent="0.3">
      <c r="A43" t="s">
        <v>27</v>
      </c>
      <c r="B43" t="s">
        <v>36</v>
      </c>
      <c r="C43">
        <v>58</v>
      </c>
      <c r="D43">
        <v>340</v>
      </c>
      <c r="E43">
        <v>7</v>
      </c>
      <c r="F43">
        <v>46</v>
      </c>
      <c r="G43">
        <v>49.9</v>
      </c>
      <c r="H43">
        <v>349.3</v>
      </c>
      <c r="I43">
        <v>33.74</v>
      </c>
      <c r="J43">
        <v>2</v>
      </c>
      <c r="K43">
        <v>1500</v>
      </c>
      <c r="L43">
        <v>4</v>
      </c>
      <c r="M43">
        <v>23</v>
      </c>
      <c r="N43">
        <v>8</v>
      </c>
      <c r="O43">
        <v>1</v>
      </c>
      <c r="P43">
        <v>8</v>
      </c>
      <c r="Q43">
        <v>2018</v>
      </c>
      <c r="R43">
        <v>7.0745782779999997</v>
      </c>
      <c r="S43">
        <v>19800</v>
      </c>
      <c r="T43">
        <v>49.91</v>
      </c>
      <c r="U43">
        <v>4.0999999999999996</v>
      </c>
      <c r="V43">
        <v>20.32833333</v>
      </c>
      <c r="W43">
        <v>49.9</v>
      </c>
      <c r="X43">
        <v>4.2</v>
      </c>
      <c r="Y43">
        <v>36.442</v>
      </c>
      <c r="Z43">
        <v>49.9</v>
      </c>
      <c r="AA43">
        <v>4.0999999999999996</v>
      </c>
      <c r="AB43">
        <v>32.32</v>
      </c>
      <c r="AC43">
        <v>49.9</v>
      </c>
      <c r="AD43" s="1">
        <v>43330</v>
      </c>
      <c r="AE43" t="s">
        <v>123</v>
      </c>
    </row>
    <row r="44" spans="1:31" x14ac:dyDescent="0.3">
      <c r="A44" t="s">
        <v>69</v>
      </c>
      <c r="B44" t="s">
        <v>36</v>
      </c>
      <c r="C44">
        <v>59</v>
      </c>
      <c r="D44">
        <v>341</v>
      </c>
      <c r="E44">
        <v>3</v>
      </c>
      <c r="F44">
        <v>46</v>
      </c>
      <c r="G44">
        <v>49.9</v>
      </c>
      <c r="H44">
        <v>149.69999999999999</v>
      </c>
      <c r="I44">
        <v>20.99</v>
      </c>
      <c r="J44">
        <v>2</v>
      </c>
      <c r="K44">
        <v>1850</v>
      </c>
      <c r="L44">
        <v>4.3</v>
      </c>
      <c r="M44">
        <v>23</v>
      </c>
      <c r="N44">
        <v>8</v>
      </c>
      <c r="O44">
        <v>1</v>
      </c>
      <c r="P44">
        <v>8</v>
      </c>
      <c r="Q44">
        <v>2018</v>
      </c>
      <c r="R44">
        <v>15.47330097</v>
      </c>
      <c r="S44">
        <v>32560</v>
      </c>
      <c r="T44">
        <v>49.91</v>
      </c>
      <c r="U44">
        <v>4.0999999999999996</v>
      </c>
      <c r="V44">
        <v>20.32833333</v>
      </c>
      <c r="W44">
        <v>49.9</v>
      </c>
      <c r="X44">
        <v>4.2</v>
      </c>
      <c r="Y44">
        <v>36.442</v>
      </c>
      <c r="Z44">
        <v>49.9</v>
      </c>
      <c r="AA44">
        <v>4.0999999999999996</v>
      </c>
      <c r="AB44">
        <v>32.32</v>
      </c>
      <c r="AC44">
        <v>49.9</v>
      </c>
      <c r="AD44" s="1">
        <v>43330</v>
      </c>
      <c r="AE44" t="s">
        <v>123</v>
      </c>
    </row>
    <row r="45" spans="1:31" x14ac:dyDescent="0.3">
      <c r="A45" t="s">
        <v>81</v>
      </c>
      <c r="B45" t="s">
        <v>49</v>
      </c>
      <c r="C45">
        <v>54</v>
      </c>
      <c r="D45">
        <v>1536</v>
      </c>
      <c r="E45">
        <v>4</v>
      </c>
      <c r="F45">
        <v>34</v>
      </c>
      <c r="G45">
        <v>49.99</v>
      </c>
      <c r="H45">
        <v>199.96</v>
      </c>
      <c r="I45">
        <v>12.28</v>
      </c>
      <c r="J45">
        <v>2</v>
      </c>
      <c r="K45">
        <v>250</v>
      </c>
      <c r="L45">
        <v>4.3</v>
      </c>
      <c r="M45">
        <v>23</v>
      </c>
      <c r="N45">
        <v>8</v>
      </c>
      <c r="O45">
        <v>1</v>
      </c>
      <c r="P45">
        <v>8</v>
      </c>
      <c r="Q45">
        <v>2018</v>
      </c>
      <c r="R45">
        <v>8.4077380949999991</v>
      </c>
      <c r="S45">
        <v>3360</v>
      </c>
      <c r="T45">
        <v>49.99</v>
      </c>
      <c r="U45">
        <v>4.3</v>
      </c>
      <c r="V45">
        <v>12.28</v>
      </c>
      <c r="W45">
        <v>116.9066667</v>
      </c>
      <c r="X45">
        <v>4.4000000000000004</v>
      </c>
      <c r="Y45">
        <v>17.790588240000002</v>
      </c>
      <c r="Z45">
        <v>49.99</v>
      </c>
      <c r="AA45">
        <v>4.3</v>
      </c>
      <c r="AB45">
        <v>12.28</v>
      </c>
      <c r="AC45">
        <v>49.99</v>
      </c>
      <c r="AD45" s="1">
        <v>43328</v>
      </c>
      <c r="AE45" t="s">
        <v>122</v>
      </c>
    </row>
    <row r="46" spans="1:31" x14ac:dyDescent="0.3">
      <c r="A46" t="s">
        <v>67</v>
      </c>
      <c r="B46" t="s">
        <v>33</v>
      </c>
      <c r="C46">
        <v>33</v>
      </c>
      <c r="D46">
        <v>523</v>
      </c>
      <c r="E46">
        <v>1</v>
      </c>
      <c r="F46">
        <v>61</v>
      </c>
      <c r="G46">
        <v>112</v>
      </c>
      <c r="H46">
        <v>112</v>
      </c>
      <c r="I46">
        <v>13.44</v>
      </c>
      <c r="J46">
        <v>3</v>
      </c>
      <c r="K46">
        <v>584</v>
      </c>
      <c r="L46">
        <v>4.2</v>
      </c>
      <c r="M46">
        <v>23</v>
      </c>
      <c r="N46">
        <v>8</v>
      </c>
      <c r="O46">
        <v>1</v>
      </c>
      <c r="P46">
        <v>8</v>
      </c>
      <c r="Q46">
        <v>2018</v>
      </c>
      <c r="R46">
        <v>10.043037379999999</v>
      </c>
      <c r="S46">
        <v>2288</v>
      </c>
      <c r="T46">
        <v>112</v>
      </c>
      <c r="U46">
        <v>4.2</v>
      </c>
      <c r="V46">
        <v>13.44</v>
      </c>
      <c r="W46">
        <v>105</v>
      </c>
      <c r="X46">
        <v>4.2</v>
      </c>
      <c r="Y46">
        <v>23.385714289999999</v>
      </c>
      <c r="Z46">
        <v>145.55090910000001</v>
      </c>
      <c r="AA46">
        <v>3.8</v>
      </c>
      <c r="AB46">
        <v>21.897272730000001</v>
      </c>
      <c r="AC46">
        <v>118.3636364</v>
      </c>
      <c r="AD46" s="1">
        <v>43328</v>
      </c>
      <c r="AE46" t="s">
        <v>122</v>
      </c>
    </row>
    <row r="47" spans="1:31" x14ac:dyDescent="0.3">
      <c r="A47" t="s">
        <v>51</v>
      </c>
      <c r="B47" t="s">
        <v>36</v>
      </c>
      <c r="C47">
        <v>57</v>
      </c>
      <c r="D47">
        <v>339</v>
      </c>
      <c r="E47">
        <v>7</v>
      </c>
      <c r="F47">
        <v>46</v>
      </c>
      <c r="G47">
        <v>49.9</v>
      </c>
      <c r="H47">
        <v>349.3</v>
      </c>
      <c r="I47">
        <v>24.481428569999999</v>
      </c>
      <c r="J47">
        <v>2</v>
      </c>
      <c r="K47">
        <v>1800</v>
      </c>
      <c r="L47">
        <v>4.2</v>
      </c>
      <c r="M47">
        <v>23</v>
      </c>
      <c r="N47">
        <v>8</v>
      </c>
      <c r="O47">
        <v>1</v>
      </c>
      <c r="P47">
        <v>8</v>
      </c>
      <c r="Q47">
        <v>2018</v>
      </c>
      <c r="R47">
        <v>11.31276467</v>
      </c>
      <c r="S47">
        <v>32560</v>
      </c>
      <c r="T47">
        <v>49.91</v>
      </c>
      <c r="U47">
        <v>4.0999999999999996</v>
      </c>
      <c r="V47">
        <v>20.32833333</v>
      </c>
      <c r="W47">
        <v>49.9</v>
      </c>
      <c r="X47">
        <v>4.2</v>
      </c>
      <c r="Y47">
        <v>36.442</v>
      </c>
      <c r="Z47">
        <v>49.9</v>
      </c>
      <c r="AA47">
        <v>4.0999999999999996</v>
      </c>
      <c r="AB47">
        <v>32.32</v>
      </c>
      <c r="AC47">
        <v>49.9</v>
      </c>
      <c r="AD47" s="1">
        <v>43328</v>
      </c>
      <c r="AE47" t="s">
        <v>123</v>
      </c>
    </row>
    <row r="48" spans="1:31" x14ac:dyDescent="0.3">
      <c r="A48" t="s">
        <v>58</v>
      </c>
      <c r="B48" t="s">
        <v>33</v>
      </c>
      <c r="C48">
        <v>35</v>
      </c>
      <c r="D48">
        <v>640</v>
      </c>
      <c r="E48">
        <v>11</v>
      </c>
      <c r="F48">
        <v>61</v>
      </c>
      <c r="G48">
        <v>157.94545454545457</v>
      </c>
      <c r="H48">
        <v>1737.4</v>
      </c>
      <c r="I48">
        <v>14.592727269999999</v>
      </c>
      <c r="J48">
        <v>1</v>
      </c>
      <c r="K48">
        <v>335</v>
      </c>
      <c r="L48">
        <v>4.0999999999999996</v>
      </c>
      <c r="M48">
        <v>23</v>
      </c>
      <c r="N48">
        <v>8</v>
      </c>
      <c r="O48">
        <v>1</v>
      </c>
      <c r="P48">
        <v>8</v>
      </c>
      <c r="Q48">
        <v>2018</v>
      </c>
      <c r="R48">
        <v>9.7345132739999993</v>
      </c>
      <c r="S48">
        <v>2992</v>
      </c>
      <c r="T48">
        <v>112</v>
      </c>
      <c r="U48">
        <v>4.2</v>
      </c>
      <c r="V48">
        <v>13.44</v>
      </c>
      <c r="W48">
        <v>105</v>
      </c>
      <c r="X48">
        <v>4.2</v>
      </c>
      <c r="Y48">
        <v>23.385714289999999</v>
      </c>
      <c r="Z48">
        <v>145.55090910000001</v>
      </c>
      <c r="AA48">
        <v>3.8</v>
      </c>
      <c r="AB48">
        <v>21.897272730000001</v>
      </c>
      <c r="AC48">
        <v>157.14285709999999</v>
      </c>
      <c r="AD48" s="1">
        <v>43327</v>
      </c>
      <c r="AE48" t="s">
        <v>115</v>
      </c>
    </row>
    <row r="49" spans="1:31" x14ac:dyDescent="0.3">
      <c r="A49" t="s">
        <v>64</v>
      </c>
      <c r="B49" t="s">
        <v>30</v>
      </c>
      <c r="C49">
        <v>33</v>
      </c>
      <c r="D49">
        <v>256</v>
      </c>
      <c r="E49">
        <v>2</v>
      </c>
      <c r="F49">
        <v>18</v>
      </c>
      <c r="G49">
        <v>77.900000000000006</v>
      </c>
      <c r="H49">
        <v>155.80000000000001</v>
      </c>
      <c r="I49">
        <v>13.414999999999999</v>
      </c>
      <c r="J49">
        <v>1</v>
      </c>
      <c r="K49">
        <v>180</v>
      </c>
      <c r="L49">
        <v>3.5</v>
      </c>
      <c r="M49">
        <v>23</v>
      </c>
      <c r="N49">
        <v>8</v>
      </c>
      <c r="O49">
        <v>1</v>
      </c>
      <c r="P49">
        <v>8</v>
      </c>
      <c r="Q49">
        <v>2018</v>
      </c>
      <c r="R49">
        <v>1.1764705879999999</v>
      </c>
      <c r="S49">
        <v>2210</v>
      </c>
      <c r="T49">
        <v>119.99</v>
      </c>
      <c r="U49">
        <v>4.2</v>
      </c>
      <c r="V49">
        <v>39.045999999999999</v>
      </c>
      <c r="W49">
        <v>149.9</v>
      </c>
      <c r="X49">
        <v>4.3</v>
      </c>
      <c r="Y49">
        <v>24.76</v>
      </c>
      <c r="Z49">
        <v>77.900000000000006</v>
      </c>
      <c r="AA49">
        <v>3.5</v>
      </c>
      <c r="AB49">
        <v>13.414999999999999</v>
      </c>
      <c r="AC49">
        <v>77.900000000000006</v>
      </c>
      <c r="AD49" s="1">
        <v>43327</v>
      </c>
      <c r="AE49" t="s">
        <v>116</v>
      </c>
    </row>
    <row r="50" spans="1:31" x14ac:dyDescent="0.3">
      <c r="A50" t="s">
        <v>52</v>
      </c>
      <c r="B50" t="s">
        <v>66</v>
      </c>
      <c r="C50">
        <v>41</v>
      </c>
      <c r="D50">
        <v>789</v>
      </c>
      <c r="E50">
        <v>1</v>
      </c>
      <c r="F50">
        <v>19</v>
      </c>
      <c r="G50">
        <v>35</v>
      </c>
      <c r="H50">
        <v>35</v>
      </c>
      <c r="I50">
        <v>19.440000000000001</v>
      </c>
      <c r="J50">
        <v>1</v>
      </c>
      <c r="K50">
        <v>950</v>
      </c>
      <c r="L50">
        <v>3.8</v>
      </c>
      <c r="M50">
        <v>23</v>
      </c>
      <c r="N50">
        <v>8</v>
      </c>
      <c r="O50">
        <v>1</v>
      </c>
      <c r="P50">
        <v>8</v>
      </c>
      <c r="Q50">
        <v>2018</v>
      </c>
      <c r="R50">
        <v>2.079759863</v>
      </c>
      <c r="S50">
        <v>14000</v>
      </c>
      <c r="T50">
        <v>103.2333333</v>
      </c>
      <c r="U50">
        <v>4.0999999999999996</v>
      </c>
      <c r="V50">
        <v>22.3</v>
      </c>
      <c r="W50">
        <v>35</v>
      </c>
      <c r="X50">
        <v>3.7</v>
      </c>
      <c r="Y50">
        <v>15.628125000000001</v>
      </c>
      <c r="Z50">
        <v>83.833333330000002</v>
      </c>
      <c r="AA50">
        <v>4.4000000000000004</v>
      </c>
      <c r="AB50">
        <v>23.776666670000001</v>
      </c>
      <c r="AC50">
        <v>34.950000000000003</v>
      </c>
      <c r="AD50" s="1">
        <v>43326</v>
      </c>
      <c r="AE50" t="s">
        <v>116</v>
      </c>
    </row>
    <row r="51" spans="1:31" x14ac:dyDescent="0.3">
      <c r="A51" t="s">
        <v>41</v>
      </c>
      <c r="B51" t="s">
        <v>32</v>
      </c>
      <c r="C51">
        <v>60</v>
      </c>
      <c r="D51">
        <v>2644</v>
      </c>
      <c r="E51">
        <v>28</v>
      </c>
      <c r="F51">
        <v>127</v>
      </c>
      <c r="G51">
        <v>330</v>
      </c>
      <c r="H51">
        <v>9240</v>
      </c>
      <c r="I51">
        <v>20.505357140000001</v>
      </c>
      <c r="J51">
        <v>6</v>
      </c>
      <c r="K51">
        <v>400</v>
      </c>
      <c r="L51">
        <v>4.2</v>
      </c>
      <c r="M51">
        <v>23</v>
      </c>
      <c r="N51">
        <v>8</v>
      </c>
      <c r="O51">
        <v>1</v>
      </c>
      <c r="P51">
        <v>8</v>
      </c>
      <c r="Q51">
        <v>2018</v>
      </c>
      <c r="R51">
        <v>16.968867599999999</v>
      </c>
      <c r="S51">
        <v>2992</v>
      </c>
      <c r="T51">
        <v>23.99</v>
      </c>
      <c r="U51">
        <v>4.3</v>
      </c>
      <c r="V51">
        <v>16.77</v>
      </c>
      <c r="W51">
        <v>82.821428569999995</v>
      </c>
      <c r="X51">
        <v>4.0999999999999996</v>
      </c>
      <c r="Y51">
        <v>12.41857143</v>
      </c>
      <c r="Z51">
        <v>58.99</v>
      </c>
      <c r="AA51">
        <v>3.9</v>
      </c>
      <c r="AB51">
        <v>12.08333333</v>
      </c>
      <c r="AC51">
        <v>330</v>
      </c>
      <c r="AD51" s="1">
        <v>43326</v>
      </c>
      <c r="AE51" t="s">
        <v>114</v>
      </c>
    </row>
    <row r="52" spans="1:31" x14ac:dyDescent="0.3">
      <c r="A52" t="s">
        <v>54</v>
      </c>
      <c r="B52" t="s">
        <v>32</v>
      </c>
      <c r="C52">
        <v>59</v>
      </c>
      <c r="D52">
        <v>492</v>
      </c>
      <c r="E52">
        <v>7</v>
      </c>
      <c r="F52">
        <v>127</v>
      </c>
      <c r="G52">
        <v>82.821428571428569</v>
      </c>
      <c r="H52">
        <v>579.75</v>
      </c>
      <c r="I52">
        <v>12.41857143</v>
      </c>
      <c r="J52">
        <v>3</v>
      </c>
      <c r="K52">
        <v>250</v>
      </c>
      <c r="L52">
        <v>4.0999999999999996</v>
      </c>
      <c r="M52">
        <v>23</v>
      </c>
      <c r="N52">
        <v>8</v>
      </c>
      <c r="O52">
        <v>1</v>
      </c>
      <c r="P52">
        <v>8</v>
      </c>
      <c r="Q52">
        <v>2018</v>
      </c>
      <c r="R52">
        <v>9.2617286940000003</v>
      </c>
      <c r="S52">
        <v>3960</v>
      </c>
      <c r="T52">
        <v>23.99</v>
      </c>
      <c r="U52">
        <v>4.3</v>
      </c>
      <c r="V52">
        <v>16.77</v>
      </c>
      <c r="W52">
        <v>82.821428569999995</v>
      </c>
      <c r="X52">
        <v>4.0999999999999996</v>
      </c>
      <c r="Y52">
        <v>12.41857143</v>
      </c>
      <c r="Z52">
        <v>58.99</v>
      </c>
      <c r="AA52">
        <v>3.9</v>
      </c>
      <c r="AB52">
        <v>12.08333333</v>
      </c>
      <c r="AC52">
        <v>79.989999999999995</v>
      </c>
      <c r="AD52" s="1">
        <v>43326</v>
      </c>
      <c r="AE52" t="s">
        <v>115</v>
      </c>
    </row>
    <row r="53" spans="1:31" x14ac:dyDescent="0.3">
      <c r="A53" t="s">
        <v>38</v>
      </c>
      <c r="B53" t="s">
        <v>33</v>
      </c>
      <c r="C53">
        <v>58</v>
      </c>
      <c r="D53">
        <v>3006</v>
      </c>
      <c r="E53">
        <v>7</v>
      </c>
      <c r="F53">
        <v>61</v>
      </c>
      <c r="G53">
        <v>105</v>
      </c>
      <c r="H53">
        <v>735</v>
      </c>
      <c r="I53">
        <v>23.385714289999999</v>
      </c>
      <c r="J53">
        <v>2</v>
      </c>
      <c r="K53">
        <v>1000</v>
      </c>
      <c r="L53">
        <v>4.2</v>
      </c>
      <c r="M53">
        <v>23</v>
      </c>
      <c r="N53">
        <v>8</v>
      </c>
      <c r="O53">
        <v>1</v>
      </c>
      <c r="P53">
        <v>8</v>
      </c>
      <c r="Q53">
        <v>2018</v>
      </c>
      <c r="R53">
        <v>3.5175879399999999</v>
      </c>
      <c r="S53">
        <v>7632</v>
      </c>
      <c r="T53">
        <v>112</v>
      </c>
      <c r="U53">
        <v>4.2</v>
      </c>
      <c r="V53">
        <v>13.44</v>
      </c>
      <c r="W53">
        <v>105</v>
      </c>
      <c r="X53">
        <v>4.2</v>
      </c>
      <c r="Y53">
        <v>23.385714289999999</v>
      </c>
      <c r="Z53">
        <v>145.55090910000001</v>
      </c>
      <c r="AA53">
        <v>3.8</v>
      </c>
      <c r="AB53">
        <v>21.897272730000001</v>
      </c>
      <c r="AC53">
        <v>105</v>
      </c>
      <c r="AD53" s="1">
        <v>43326</v>
      </c>
      <c r="AE53" t="s">
        <v>122</v>
      </c>
    </row>
    <row r="54" spans="1:31" x14ac:dyDescent="0.3">
      <c r="A54" t="s">
        <v>37</v>
      </c>
      <c r="B54" t="s">
        <v>36</v>
      </c>
      <c r="C54">
        <v>59</v>
      </c>
      <c r="D54">
        <v>341</v>
      </c>
      <c r="E54">
        <v>10</v>
      </c>
      <c r="F54">
        <v>46</v>
      </c>
      <c r="G54">
        <v>49.9</v>
      </c>
      <c r="H54">
        <v>499</v>
      </c>
      <c r="I54">
        <v>36.442</v>
      </c>
      <c r="J54">
        <v>2</v>
      </c>
      <c r="K54">
        <v>1750</v>
      </c>
      <c r="L54">
        <v>4.2</v>
      </c>
      <c r="M54">
        <v>23</v>
      </c>
      <c r="N54">
        <v>8</v>
      </c>
      <c r="O54">
        <v>1</v>
      </c>
      <c r="P54">
        <v>8</v>
      </c>
      <c r="Q54">
        <v>2018</v>
      </c>
      <c r="R54">
        <v>9.0713603060000008</v>
      </c>
      <c r="S54">
        <v>32560</v>
      </c>
      <c r="T54">
        <v>49.91</v>
      </c>
      <c r="U54">
        <v>4.0999999999999996</v>
      </c>
      <c r="V54">
        <v>20.32833333</v>
      </c>
      <c r="W54">
        <v>49.9</v>
      </c>
      <c r="X54">
        <v>4.2</v>
      </c>
      <c r="Y54">
        <v>36.442</v>
      </c>
      <c r="Z54">
        <v>49.9</v>
      </c>
      <c r="AA54">
        <v>4.0999999999999996</v>
      </c>
      <c r="AB54">
        <v>32.32</v>
      </c>
      <c r="AC54">
        <v>49.9</v>
      </c>
      <c r="AD54" s="1">
        <v>43326</v>
      </c>
      <c r="AE54" t="s">
        <v>123</v>
      </c>
    </row>
    <row r="55" spans="1:31" x14ac:dyDescent="0.3">
      <c r="A55" t="s">
        <v>80</v>
      </c>
      <c r="B55" t="s">
        <v>36</v>
      </c>
      <c r="C55">
        <v>56</v>
      </c>
      <c r="D55">
        <v>348</v>
      </c>
      <c r="E55">
        <v>6</v>
      </c>
      <c r="F55">
        <v>46</v>
      </c>
      <c r="G55">
        <v>49.91</v>
      </c>
      <c r="H55">
        <v>299.45999999999998</v>
      </c>
      <c r="I55">
        <v>20.32833333</v>
      </c>
      <c r="J55">
        <v>2</v>
      </c>
      <c r="K55">
        <v>1550</v>
      </c>
      <c r="L55">
        <v>4.0999999999999996</v>
      </c>
      <c r="M55">
        <v>23</v>
      </c>
      <c r="N55">
        <v>8</v>
      </c>
      <c r="O55">
        <v>1</v>
      </c>
      <c r="P55">
        <v>8</v>
      </c>
      <c r="Q55">
        <v>2018</v>
      </c>
      <c r="R55">
        <v>8.5075250839999992</v>
      </c>
      <c r="S55">
        <v>19800</v>
      </c>
      <c r="T55">
        <v>49.91</v>
      </c>
      <c r="U55">
        <v>4.0999999999999996</v>
      </c>
      <c r="V55">
        <v>20.32833333</v>
      </c>
      <c r="W55">
        <v>49.9</v>
      </c>
      <c r="X55">
        <v>4.2</v>
      </c>
      <c r="Y55">
        <v>36.442</v>
      </c>
      <c r="Z55">
        <v>49.9</v>
      </c>
      <c r="AA55">
        <v>4.0999999999999996</v>
      </c>
      <c r="AB55">
        <v>32.32</v>
      </c>
      <c r="AC55">
        <v>49.91</v>
      </c>
      <c r="AD55" s="1">
        <v>43326</v>
      </c>
      <c r="AE55" t="s">
        <v>123</v>
      </c>
    </row>
    <row r="56" spans="1:31" x14ac:dyDescent="0.3">
      <c r="A56" t="s">
        <v>69</v>
      </c>
      <c r="B56" t="s">
        <v>36</v>
      </c>
      <c r="C56">
        <v>59</v>
      </c>
      <c r="D56">
        <v>341</v>
      </c>
      <c r="E56">
        <v>3</v>
      </c>
      <c r="F56">
        <v>46</v>
      </c>
      <c r="G56">
        <v>49.9</v>
      </c>
      <c r="H56">
        <v>149.69999999999999</v>
      </c>
      <c r="I56">
        <v>20.99</v>
      </c>
      <c r="J56">
        <v>2</v>
      </c>
      <c r="K56">
        <v>1850</v>
      </c>
      <c r="L56">
        <v>4.3</v>
      </c>
      <c r="M56">
        <v>23</v>
      </c>
      <c r="N56">
        <v>8</v>
      </c>
      <c r="O56">
        <v>1</v>
      </c>
      <c r="P56">
        <v>8</v>
      </c>
      <c r="Q56">
        <v>2018</v>
      </c>
      <c r="R56">
        <v>15.47330097</v>
      </c>
      <c r="S56">
        <v>32560</v>
      </c>
      <c r="T56">
        <v>49.91</v>
      </c>
      <c r="U56">
        <v>4.0999999999999996</v>
      </c>
      <c r="V56">
        <v>20.32833333</v>
      </c>
      <c r="W56">
        <v>49.9</v>
      </c>
      <c r="X56">
        <v>4.2</v>
      </c>
      <c r="Y56">
        <v>36.442</v>
      </c>
      <c r="Z56">
        <v>49.9</v>
      </c>
      <c r="AA56">
        <v>4.0999999999999996</v>
      </c>
      <c r="AB56">
        <v>32.32</v>
      </c>
      <c r="AC56">
        <v>49.9</v>
      </c>
      <c r="AD56" s="1">
        <v>43326</v>
      </c>
      <c r="AE56" t="s">
        <v>123</v>
      </c>
    </row>
    <row r="57" spans="1:31" x14ac:dyDescent="0.3">
      <c r="A57" t="s">
        <v>38</v>
      </c>
      <c r="B57" t="s">
        <v>33</v>
      </c>
      <c r="C57">
        <v>58</v>
      </c>
      <c r="D57">
        <v>3006</v>
      </c>
      <c r="E57">
        <v>7</v>
      </c>
      <c r="F57">
        <v>61</v>
      </c>
      <c r="G57">
        <v>105</v>
      </c>
      <c r="H57">
        <v>735</v>
      </c>
      <c r="I57">
        <v>23.385714289999999</v>
      </c>
      <c r="J57">
        <v>2</v>
      </c>
      <c r="K57">
        <v>1000</v>
      </c>
      <c r="L57">
        <v>4.2</v>
      </c>
      <c r="M57">
        <v>23</v>
      </c>
      <c r="N57">
        <v>8</v>
      </c>
      <c r="O57">
        <v>1</v>
      </c>
      <c r="P57">
        <v>8</v>
      </c>
      <c r="Q57">
        <v>2018</v>
      </c>
      <c r="R57">
        <v>3.5175879399999999</v>
      </c>
      <c r="S57">
        <v>7632</v>
      </c>
      <c r="T57">
        <v>112</v>
      </c>
      <c r="U57">
        <v>4.2</v>
      </c>
      <c r="V57">
        <v>13.44</v>
      </c>
      <c r="W57">
        <v>105</v>
      </c>
      <c r="X57">
        <v>4.2</v>
      </c>
      <c r="Y57">
        <v>23.385714289999999</v>
      </c>
      <c r="Z57">
        <v>145.55090910000001</v>
      </c>
      <c r="AA57">
        <v>3.8</v>
      </c>
      <c r="AB57">
        <v>21.897272730000001</v>
      </c>
      <c r="AC57">
        <v>105</v>
      </c>
      <c r="AD57" s="1">
        <v>43325</v>
      </c>
      <c r="AE57" t="s">
        <v>122</v>
      </c>
    </row>
    <row r="58" spans="1:31" x14ac:dyDescent="0.3">
      <c r="A58" t="s">
        <v>65</v>
      </c>
      <c r="B58" t="s">
        <v>66</v>
      </c>
      <c r="C58">
        <v>49</v>
      </c>
      <c r="D58">
        <v>829</v>
      </c>
      <c r="E58">
        <v>16</v>
      </c>
      <c r="F58">
        <v>19</v>
      </c>
      <c r="G58">
        <v>35</v>
      </c>
      <c r="H58">
        <v>560</v>
      </c>
      <c r="I58">
        <v>15.628125000000001</v>
      </c>
      <c r="J58">
        <v>1</v>
      </c>
      <c r="K58">
        <v>850</v>
      </c>
      <c r="L58">
        <v>3.7</v>
      </c>
      <c r="M58">
        <v>23</v>
      </c>
      <c r="N58">
        <v>8</v>
      </c>
      <c r="O58">
        <v>1</v>
      </c>
      <c r="P58">
        <v>8</v>
      </c>
      <c r="Q58">
        <v>2018</v>
      </c>
      <c r="R58">
        <v>13.82645804</v>
      </c>
      <c r="S58">
        <v>10000</v>
      </c>
      <c r="T58">
        <v>75</v>
      </c>
      <c r="U58">
        <v>4.0999999999999996</v>
      </c>
      <c r="V58">
        <v>22.3</v>
      </c>
      <c r="W58">
        <v>35</v>
      </c>
      <c r="X58">
        <v>3.7</v>
      </c>
      <c r="Y58">
        <v>15.628125000000001</v>
      </c>
      <c r="Z58">
        <v>83.833333330000002</v>
      </c>
      <c r="AA58">
        <v>4.4000000000000004</v>
      </c>
      <c r="AB58">
        <v>23.776666670000001</v>
      </c>
      <c r="AC58">
        <v>35</v>
      </c>
      <c r="AD58" s="1">
        <v>43324</v>
      </c>
      <c r="AE58" t="s">
        <v>116</v>
      </c>
    </row>
    <row r="59" spans="1:31" x14ac:dyDescent="0.3">
      <c r="A59" t="s">
        <v>62</v>
      </c>
      <c r="B59" t="s">
        <v>32</v>
      </c>
      <c r="C59">
        <v>48</v>
      </c>
      <c r="D59">
        <v>575</v>
      </c>
      <c r="E59">
        <v>2</v>
      </c>
      <c r="F59">
        <v>127</v>
      </c>
      <c r="G59">
        <v>23.99</v>
      </c>
      <c r="H59">
        <v>47.98</v>
      </c>
      <c r="I59">
        <v>16.77</v>
      </c>
      <c r="J59">
        <v>1</v>
      </c>
      <c r="K59">
        <v>100</v>
      </c>
      <c r="L59">
        <v>4.3</v>
      </c>
      <c r="M59">
        <v>23</v>
      </c>
      <c r="N59">
        <v>8</v>
      </c>
      <c r="O59">
        <v>1</v>
      </c>
      <c r="P59">
        <v>8</v>
      </c>
      <c r="Q59">
        <v>2018</v>
      </c>
      <c r="R59">
        <v>8.0079365080000002</v>
      </c>
      <c r="S59">
        <v>4500</v>
      </c>
      <c r="T59">
        <v>23.99</v>
      </c>
      <c r="U59">
        <v>4.3</v>
      </c>
      <c r="V59">
        <v>16.77</v>
      </c>
      <c r="W59">
        <v>82.821428569999995</v>
      </c>
      <c r="X59">
        <v>4.0999999999999996</v>
      </c>
      <c r="Y59">
        <v>12.41857143</v>
      </c>
      <c r="Z59">
        <v>58.99</v>
      </c>
      <c r="AA59">
        <v>3.9</v>
      </c>
      <c r="AB59">
        <v>12.08333333</v>
      </c>
      <c r="AC59">
        <v>23.99</v>
      </c>
      <c r="AD59" s="1">
        <v>43324</v>
      </c>
      <c r="AE59" t="s">
        <v>122</v>
      </c>
    </row>
    <row r="60" spans="1:31" x14ac:dyDescent="0.3">
      <c r="A60" t="s">
        <v>48</v>
      </c>
      <c r="B60" t="s">
        <v>49</v>
      </c>
      <c r="C60">
        <v>29</v>
      </c>
      <c r="D60">
        <v>178</v>
      </c>
      <c r="E60">
        <v>17</v>
      </c>
      <c r="F60">
        <v>19</v>
      </c>
      <c r="G60">
        <v>116.90588235294118</v>
      </c>
      <c r="H60">
        <v>1987.4</v>
      </c>
      <c r="I60">
        <v>14.293749999999999</v>
      </c>
      <c r="J60">
        <v>1</v>
      </c>
      <c r="K60">
        <v>400</v>
      </c>
      <c r="L60">
        <v>4.4000000000000004</v>
      </c>
      <c r="M60">
        <v>23</v>
      </c>
      <c r="N60">
        <v>8</v>
      </c>
      <c r="O60">
        <v>1</v>
      </c>
      <c r="P60">
        <v>8</v>
      </c>
      <c r="Q60">
        <v>2018</v>
      </c>
      <c r="R60">
        <v>12.449186989999999</v>
      </c>
      <c r="S60">
        <v>4693</v>
      </c>
      <c r="T60">
        <v>49.99</v>
      </c>
      <c r="U60">
        <v>4.3</v>
      </c>
      <c r="V60">
        <v>12.28</v>
      </c>
      <c r="W60">
        <v>116.9066667</v>
      </c>
      <c r="X60">
        <v>4.4000000000000004</v>
      </c>
      <c r="Y60">
        <v>17.790588240000002</v>
      </c>
      <c r="Z60">
        <v>116.9066667</v>
      </c>
      <c r="AA60">
        <v>4.4000000000000004</v>
      </c>
      <c r="AB60">
        <v>17.790588240000002</v>
      </c>
      <c r="AC60">
        <v>118.7</v>
      </c>
      <c r="AD60" s="1">
        <v>43324</v>
      </c>
      <c r="AE60" t="s">
        <v>115</v>
      </c>
    </row>
    <row r="61" spans="1:31" x14ac:dyDescent="0.3">
      <c r="A61" t="s">
        <v>84</v>
      </c>
      <c r="B61" t="s">
        <v>40</v>
      </c>
      <c r="C61">
        <v>57</v>
      </c>
      <c r="D61">
        <v>787</v>
      </c>
      <c r="E61">
        <v>1</v>
      </c>
      <c r="F61">
        <v>1</v>
      </c>
      <c r="G61">
        <v>65</v>
      </c>
      <c r="H61">
        <v>65</v>
      </c>
      <c r="I61">
        <v>57.23</v>
      </c>
      <c r="J61">
        <v>8</v>
      </c>
      <c r="K61">
        <v>1867</v>
      </c>
      <c r="L61">
        <v>4.4000000000000004</v>
      </c>
      <c r="M61">
        <v>23</v>
      </c>
      <c r="N61">
        <v>8</v>
      </c>
      <c r="O61">
        <v>1</v>
      </c>
      <c r="P61">
        <v>8</v>
      </c>
      <c r="Q61">
        <v>2018</v>
      </c>
      <c r="R61">
        <v>0.88495575199999998</v>
      </c>
      <c r="S61">
        <v>7776</v>
      </c>
      <c r="T61">
        <v>65</v>
      </c>
      <c r="U61">
        <v>4.4000000000000004</v>
      </c>
      <c r="V61">
        <v>57.23</v>
      </c>
      <c r="W61">
        <v>65</v>
      </c>
      <c r="X61">
        <v>4.4000000000000004</v>
      </c>
      <c r="Y61">
        <v>57.23</v>
      </c>
      <c r="Z61">
        <v>65</v>
      </c>
      <c r="AA61">
        <v>4.4000000000000004</v>
      </c>
      <c r="AB61">
        <v>57.23</v>
      </c>
      <c r="AC61">
        <v>64.95</v>
      </c>
      <c r="AD61" s="1">
        <v>43324</v>
      </c>
      <c r="AE61" t="s">
        <v>123</v>
      </c>
    </row>
    <row r="62" spans="1:31" x14ac:dyDescent="0.3">
      <c r="A62" t="s">
        <v>81</v>
      </c>
      <c r="B62" t="s">
        <v>49</v>
      </c>
      <c r="C62">
        <v>54</v>
      </c>
      <c r="D62">
        <v>1536</v>
      </c>
      <c r="E62">
        <v>4</v>
      </c>
      <c r="F62">
        <v>34</v>
      </c>
      <c r="G62">
        <v>49.99</v>
      </c>
      <c r="H62">
        <v>199.96</v>
      </c>
      <c r="I62">
        <v>12.28</v>
      </c>
      <c r="J62">
        <v>2</v>
      </c>
      <c r="K62">
        <v>250</v>
      </c>
      <c r="L62">
        <v>4.3</v>
      </c>
      <c r="M62">
        <v>23</v>
      </c>
      <c r="N62">
        <v>8</v>
      </c>
      <c r="O62">
        <v>1</v>
      </c>
      <c r="P62">
        <v>8</v>
      </c>
      <c r="Q62">
        <v>2018</v>
      </c>
      <c r="R62">
        <v>8.4077380949999991</v>
      </c>
      <c r="S62">
        <v>3360</v>
      </c>
      <c r="T62">
        <v>49.99</v>
      </c>
      <c r="U62">
        <v>4.3</v>
      </c>
      <c r="V62">
        <v>12.28</v>
      </c>
      <c r="W62">
        <v>116.9066667</v>
      </c>
      <c r="X62">
        <v>4.4000000000000004</v>
      </c>
      <c r="Y62">
        <v>17.790588240000002</v>
      </c>
      <c r="Z62">
        <v>49.99</v>
      </c>
      <c r="AA62">
        <v>4.3</v>
      </c>
      <c r="AB62">
        <v>12.28</v>
      </c>
      <c r="AC62">
        <v>49.99</v>
      </c>
      <c r="AD62" s="1">
        <v>43324</v>
      </c>
      <c r="AE62" t="s">
        <v>122</v>
      </c>
    </row>
    <row r="63" spans="1:31" x14ac:dyDescent="0.3">
      <c r="A63" t="s">
        <v>62</v>
      </c>
      <c r="B63" t="s">
        <v>32</v>
      </c>
      <c r="C63">
        <v>48</v>
      </c>
      <c r="D63">
        <v>575</v>
      </c>
      <c r="E63">
        <v>2</v>
      </c>
      <c r="F63">
        <v>127</v>
      </c>
      <c r="G63">
        <v>23.99</v>
      </c>
      <c r="H63">
        <v>47.98</v>
      </c>
      <c r="I63">
        <v>16.77</v>
      </c>
      <c r="J63">
        <v>1</v>
      </c>
      <c r="K63">
        <v>100</v>
      </c>
      <c r="L63">
        <v>4.3</v>
      </c>
      <c r="M63">
        <v>23</v>
      </c>
      <c r="N63">
        <v>8</v>
      </c>
      <c r="O63">
        <v>1</v>
      </c>
      <c r="P63">
        <v>8</v>
      </c>
      <c r="Q63">
        <v>2018</v>
      </c>
      <c r="R63">
        <v>8.0079365080000002</v>
      </c>
      <c r="S63">
        <v>4500</v>
      </c>
      <c r="T63">
        <v>23.99</v>
      </c>
      <c r="U63">
        <v>4.3</v>
      </c>
      <c r="V63">
        <v>16.77</v>
      </c>
      <c r="W63">
        <v>82.821428569999995</v>
      </c>
      <c r="X63">
        <v>4.0999999999999996</v>
      </c>
      <c r="Y63">
        <v>12.41857143</v>
      </c>
      <c r="Z63">
        <v>58.99</v>
      </c>
      <c r="AA63">
        <v>3.9</v>
      </c>
      <c r="AB63">
        <v>12.08333333</v>
      </c>
      <c r="AC63">
        <v>23.99</v>
      </c>
      <c r="AD63" s="1">
        <v>43323</v>
      </c>
      <c r="AE63" t="s">
        <v>122</v>
      </c>
    </row>
    <row r="64" spans="1:31" x14ac:dyDescent="0.3">
      <c r="A64" t="s">
        <v>47</v>
      </c>
      <c r="B64" t="s">
        <v>32</v>
      </c>
      <c r="C64">
        <v>51</v>
      </c>
      <c r="D64">
        <v>625</v>
      </c>
      <c r="E64">
        <v>9</v>
      </c>
      <c r="F64">
        <v>127</v>
      </c>
      <c r="G64">
        <v>364</v>
      </c>
      <c r="H64">
        <v>3276</v>
      </c>
      <c r="I64">
        <v>28.551111110000001</v>
      </c>
      <c r="J64">
        <v>1</v>
      </c>
      <c r="K64">
        <v>900</v>
      </c>
      <c r="L64">
        <v>4.3</v>
      </c>
      <c r="M64">
        <v>23</v>
      </c>
      <c r="N64">
        <v>8</v>
      </c>
      <c r="O64">
        <v>1</v>
      </c>
      <c r="P64">
        <v>8</v>
      </c>
      <c r="Q64">
        <v>2018</v>
      </c>
      <c r="R64">
        <v>10.36005435</v>
      </c>
      <c r="S64">
        <v>11400</v>
      </c>
      <c r="T64">
        <v>23.99</v>
      </c>
      <c r="U64">
        <v>4.3</v>
      </c>
      <c r="V64">
        <v>16.77</v>
      </c>
      <c r="W64">
        <v>82.821428569999995</v>
      </c>
      <c r="X64">
        <v>4.0999999999999996</v>
      </c>
      <c r="Y64">
        <v>12.41857143</v>
      </c>
      <c r="Z64">
        <v>58.99</v>
      </c>
      <c r="AA64">
        <v>3.9</v>
      </c>
      <c r="AB64">
        <v>12.08333333</v>
      </c>
      <c r="AC64">
        <v>364</v>
      </c>
      <c r="AD64" s="1">
        <v>43323</v>
      </c>
      <c r="AE64" t="s">
        <v>114</v>
      </c>
    </row>
    <row r="65" spans="1:31" x14ac:dyDescent="0.3">
      <c r="A65" t="s">
        <v>50</v>
      </c>
      <c r="B65" t="s">
        <v>26</v>
      </c>
      <c r="C65">
        <v>55</v>
      </c>
      <c r="D65">
        <v>312</v>
      </c>
      <c r="E65">
        <v>1</v>
      </c>
      <c r="F65">
        <v>15</v>
      </c>
      <c r="G65">
        <v>84.9</v>
      </c>
      <c r="H65">
        <v>84.9</v>
      </c>
      <c r="I65">
        <v>4.41</v>
      </c>
      <c r="J65">
        <v>1</v>
      </c>
      <c r="K65">
        <v>1550</v>
      </c>
      <c r="L65">
        <v>3.3</v>
      </c>
      <c r="M65">
        <v>23</v>
      </c>
      <c r="N65">
        <v>8</v>
      </c>
      <c r="O65">
        <v>1</v>
      </c>
      <c r="P65">
        <v>8</v>
      </c>
      <c r="Q65">
        <v>2018</v>
      </c>
      <c r="R65">
        <v>1.3513513509999999</v>
      </c>
      <c r="S65">
        <v>20944</v>
      </c>
      <c r="T65">
        <v>74</v>
      </c>
      <c r="U65">
        <v>3.9</v>
      </c>
      <c r="V65">
        <v>17.25571429</v>
      </c>
      <c r="W65">
        <v>84.9</v>
      </c>
      <c r="X65">
        <v>3.3</v>
      </c>
      <c r="Y65">
        <v>4.41</v>
      </c>
      <c r="Z65">
        <v>39.24</v>
      </c>
      <c r="AA65">
        <v>4</v>
      </c>
      <c r="AB65">
        <v>16.333749999999998</v>
      </c>
      <c r="AC65">
        <v>84.9</v>
      </c>
      <c r="AD65" s="1">
        <v>43323</v>
      </c>
      <c r="AE65" t="s">
        <v>115</v>
      </c>
    </row>
    <row r="66" spans="1:31" x14ac:dyDescent="0.3">
      <c r="A66" t="s">
        <v>54</v>
      </c>
      <c r="B66" t="s">
        <v>32</v>
      </c>
      <c r="C66">
        <v>59</v>
      </c>
      <c r="D66">
        <v>492</v>
      </c>
      <c r="E66">
        <v>7</v>
      </c>
      <c r="F66">
        <v>127</v>
      </c>
      <c r="G66">
        <v>82.821428571428569</v>
      </c>
      <c r="H66">
        <v>579.75</v>
      </c>
      <c r="I66">
        <v>12.41857143</v>
      </c>
      <c r="J66">
        <v>3</v>
      </c>
      <c r="K66">
        <v>250</v>
      </c>
      <c r="L66">
        <v>4.0999999999999996</v>
      </c>
      <c r="M66">
        <v>23</v>
      </c>
      <c r="N66">
        <v>8</v>
      </c>
      <c r="O66">
        <v>1</v>
      </c>
      <c r="P66">
        <v>8</v>
      </c>
      <c r="Q66">
        <v>2018</v>
      </c>
      <c r="R66">
        <v>9.2617286940000003</v>
      </c>
      <c r="S66">
        <v>3960</v>
      </c>
      <c r="T66">
        <v>23.99</v>
      </c>
      <c r="U66">
        <v>4.3</v>
      </c>
      <c r="V66">
        <v>16.77</v>
      </c>
      <c r="W66">
        <v>82.821428569999995</v>
      </c>
      <c r="X66">
        <v>4.0999999999999996</v>
      </c>
      <c r="Y66">
        <v>12.41857143</v>
      </c>
      <c r="Z66">
        <v>58.99</v>
      </c>
      <c r="AA66">
        <v>3.9</v>
      </c>
      <c r="AB66">
        <v>12.08333333</v>
      </c>
      <c r="AC66">
        <v>79.989999999999995</v>
      </c>
      <c r="AD66" s="1">
        <v>43323</v>
      </c>
      <c r="AE66" t="s">
        <v>115</v>
      </c>
    </row>
    <row r="67" spans="1:31" x14ac:dyDescent="0.3">
      <c r="A67" t="s">
        <v>37</v>
      </c>
      <c r="B67" t="s">
        <v>36</v>
      </c>
      <c r="C67">
        <v>59</v>
      </c>
      <c r="D67">
        <v>341</v>
      </c>
      <c r="E67">
        <v>10</v>
      </c>
      <c r="F67">
        <v>46</v>
      </c>
      <c r="G67">
        <v>49.9</v>
      </c>
      <c r="H67">
        <v>499</v>
      </c>
      <c r="I67">
        <v>36.442</v>
      </c>
      <c r="J67">
        <v>2</v>
      </c>
      <c r="K67">
        <v>1750</v>
      </c>
      <c r="L67">
        <v>4.2</v>
      </c>
      <c r="M67">
        <v>23</v>
      </c>
      <c r="N67">
        <v>8</v>
      </c>
      <c r="O67">
        <v>1</v>
      </c>
      <c r="P67">
        <v>8</v>
      </c>
      <c r="Q67">
        <v>2018</v>
      </c>
      <c r="R67">
        <v>9.0713603060000008</v>
      </c>
      <c r="S67">
        <v>32560</v>
      </c>
      <c r="T67">
        <v>49.91</v>
      </c>
      <c r="U67">
        <v>4.0999999999999996</v>
      </c>
      <c r="V67">
        <v>20.32833333</v>
      </c>
      <c r="W67">
        <v>49.9</v>
      </c>
      <c r="X67">
        <v>4.2</v>
      </c>
      <c r="Y67">
        <v>36.442</v>
      </c>
      <c r="Z67">
        <v>49.9</v>
      </c>
      <c r="AA67">
        <v>4.0999999999999996</v>
      </c>
      <c r="AB67">
        <v>32.32</v>
      </c>
      <c r="AC67">
        <v>49.9</v>
      </c>
      <c r="AD67" s="1">
        <v>43323</v>
      </c>
      <c r="AE67" t="s">
        <v>123</v>
      </c>
    </row>
    <row r="68" spans="1:31" x14ac:dyDescent="0.3">
      <c r="A68" t="s">
        <v>69</v>
      </c>
      <c r="B68" t="s">
        <v>36</v>
      </c>
      <c r="C68">
        <v>59</v>
      </c>
      <c r="D68">
        <v>341</v>
      </c>
      <c r="E68">
        <v>3</v>
      </c>
      <c r="F68">
        <v>46</v>
      </c>
      <c r="G68">
        <v>49.9</v>
      </c>
      <c r="H68">
        <v>149.69999999999999</v>
      </c>
      <c r="I68">
        <v>20.99</v>
      </c>
      <c r="J68">
        <v>2</v>
      </c>
      <c r="K68">
        <v>1850</v>
      </c>
      <c r="L68">
        <v>4.3</v>
      </c>
      <c r="M68">
        <v>23</v>
      </c>
      <c r="N68">
        <v>8</v>
      </c>
      <c r="O68">
        <v>1</v>
      </c>
      <c r="P68">
        <v>8</v>
      </c>
      <c r="Q68">
        <v>2018</v>
      </c>
      <c r="R68">
        <v>15.47330097</v>
      </c>
      <c r="S68">
        <v>32560</v>
      </c>
      <c r="T68">
        <v>49.91</v>
      </c>
      <c r="U68">
        <v>4.0999999999999996</v>
      </c>
      <c r="V68">
        <v>20.32833333</v>
      </c>
      <c r="W68">
        <v>49.9</v>
      </c>
      <c r="X68">
        <v>4.2</v>
      </c>
      <c r="Y68">
        <v>36.442</v>
      </c>
      <c r="Z68">
        <v>49.9</v>
      </c>
      <c r="AA68">
        <v>4.0999999999999996</v>
      </c>
      <c r="AB68">
        <v>32.32</v>
      </c>
      <c r="AC68">
        <v>49.9</v>
      </c>
      <c r="AD68" s="1">
        <v>43321</v>
      </c>
      <c r="AE68" t="s">
        <v>123</v>
      </c>
    </row>
    <row r="69" spans="1:31" x14ac:dyDescent="0.3">
      <c r="A69" t="s">
        <v>77</v>
      </c>
      <c r="B69" t="s">
        <v>32</v>
      </c>
      <c r="C69">
        <v>50</v>
      </c>
      <c r="D69">
        <v>1257</v>
      </c>
      <c r="E69">
        <v>28</v>
      </c>
      <c r="F69">
        <v>127</v>
      </c>
      <c r="G69">
        <v>66.989999999999995</v>
      </c>
      <c r="H69">
        <v>1875.72</v>
      </c>
      <c r="I69">
        <v>23.528214290000001</v>
      </c>
      <c r="J69">
        <v>1</v>
      </c>
      <c r="K69">
        <v>350</v>
      </c>
      <c r="L69">
        <v>3.9</v>
      </c>
      <c r="M69">
        <v>23</v>
      </c>
      <c r="N69">
        <v>8</v>
      </c>
      <c r="O69">
        <v>1</v>
      </c>
      <c r="P69">
        <v>8</v>
      </c>
      <c r="Q69">
        <v>2018</v>
      </c>
      <c r="R69">
        <v>18.666666670000001</v>
      </c>
      <c r="S69">
        <v>2964</v>
      </c>
      <c r="T69">
        <v>23.99</v>
      </c>
      <c r="U69">
        <v>4.3</v>
      </c>
      <c r="V69">
        <v>16.77</v>
      </c>
      <c r="W69">
        <v>82.821428569999995</v>
      </c>
      <c r="X69">
        <v>4.0999999999999996</v>
      </c>
      <c r="Y69">
        <v>12.41857143</v>
      </c>
      <c r="Z69">
        <v>58.99</v>
      </c>
      <c r="AA69">
        <v>3.9</v>
      </c>
      <c r="AB69">
        <v>12.08333333</v>
      </c>
      <c r="AC69">
        <v>66.989999999999995</v>
      </c>
      <c r="AD69" s="1">
        <v>43320</v>
      </c>
      <c r="AE69" t="s">
        <v>115</v>
      </c>
    </row>
    <row r="70" spans="1:31" x14ac:dyDescent="0.3">
      <c r="A70" t="s">
        <v>31</v>
      </c>
      <c r="B70" t="s">
        <v>32</v>
      </c>
      <c r="C70">
        <v>40</v>
      </c>
      <c r="D70">
        <v>409</v>
      </c>
      <c r="E70">
        <v>11</v>
      </c>
      <c r="F70">
        <v>127</v>
      </c>
      <c r="G70">
        <v>50.713636363636368</v>
      </c>
      <c r="H70">
        <v>557.85</v>
      </c>
      <c r="I70">
        <v>9.3127272730000001</v>
      </c>
      <c r="J70">
        <v>1</v>
      </c>
      <c r="K70">
        <v>1110</v>
      </c>
      <c r="L70">
        <v>4.2</v>
      </c>
      <c r="M70">
        <v>23</v>
      </c>
      <c r="N70">
        <v>8</v>
      </c>
      <c r="O70">
        <v>1</v>
      </c>
      <c r="P70">
        <v>8</v>
      </c>
      <c r="Q70">
        <v>2018</v>
      </c>
      <c r="R70">
        <v>7.096774194</v>
      </c>
      <c r="S70">
        <v>3762</v>
      </c>
      <c r="T70">
        <v>23.99</v>
      </c>
      <c r="U70">
        <v>4.3</v>
      </c>
      <c r="V70">
        <v>16.77</v>
      </c>
      <c r="W70">
        <v>82.821428569999995</v>
      </c>
      <c r="X70">
        <v>4.0999999999999996</v>
      </c>
      <c r="Y70">
        <v>12.41857143</v>
      </c>
      <c r="Z70">
        <v>58.99</v>
      </c>
      <c r="AA70">
        <v>3.9</v>
      </c>
      <c r="AB70">
        <v>12.08333333</v>
      </c>
      <c r="AC70">
        <v>51.512</v>
      </c>
      <c r="AD70" s="1">
        <v>43320</v>
      </c>
      <c r="AE70" t="s">
        <v>122</v>
      </c>
    </row>
    <row r="71" spans="1:31" x14ac:dyDescent="0.3">
      <c r="A71" t="s">
        <v>41</v>
      </c>
      <c r="B71" t="s">
        <v>32</v>
      </c>
      <c r="C71">
        <v>60</v>
      </c>
      <c r="D71">
        <v>2644</v>
      </c>
      <c r="E71">
        <v>28</v>
      </c>
      <c r="F71">
        <v>127</v>
      </c>
      <c r="G71">
        <v>330</v>
      </c>
      <c r="H71">
        <v>9240</v>
      </c>
      <c r="I71">
        <v>20.505357140000001</v>
      </c>
      <c r="J71">
        <v>6</v>
      </c>
      <c r="K71">
        <v>400</v>
      </c>
      <c r="L71">
        <v>4.2</v>
      </c>
      <c r="M71">
        <v>23</v>
      </c>
      <c r="N71">
        <v>8</v>
      </c>
      <c r="O71">
        <v>1</v>
      </c>
      <c r="P71">
        <v>8</v>
      </c>
      <c r="Q71">
        <v>2018</v>
      </c>
      <c r="R71">
        <v>16.968867599999999</v>
      </c>
      <c r="S71">
        <v>2992</v>
      </c>
      <c r="T71">
        <v>23.99</v>
      </c>
      <c r="U71">
        <v>4.3</v>
      </c>
      <c r="V71">
        <v>16.77</v>
      </c>
      <c r="W71">
        <v>82.821428569999995</v>
      </c>
      <c r="X71">
        <v>4.0999999999999996</v>
      </c>
      <c r="Y71">
        <v>12.41857143</v>
      </c>
      <c r="Z71">
        <v>58.99</v>
      </c>
      <c r="AA71">
        <v>3.9</v>
      </c>
      <c r="AB71">
        <v>12.08333333</v>
      </c>
      <c r="AC71">
        <v>330</v>
      </c>
      <c r="AD71" s="1">
        <v>43320</v>
      </c>
      <c r="AE71" t="s">
        <v>114</v>
      </c>
    </row>
    <row r="72" spans="1:31" x14ac:dyDescent="0.3">
      <c r="A72" t="s">
        <v>53</v>
      </c>
      <c r="B72" t="s">
        <v>36</v>
      </c>
      <c r="C72">
        <v>47</v>
      </c>
      <c r="D72">
        <v>1893</v>
      </c>
      <c r="E72">
        <v>2</v>
      </c>
      <c r="F72">
        <v>34</v>
      </c>
      <c r="G72">
        <v>99.99</v>
      </c>
      <c r="H72">
        <v>199.98</v>
      </c>
      <c r="I72">
        <v>47.744999999999997</v>
      </c>
      <c r="J72">
        <v>1</v>
      </c>
      <c r="K72">
        <v>6050</v>
      </c>
      <c r="L72">
        <v>4.0999999999999996</v>
      </c>
      <c r="M72">
        <v>23</v>
      </c>
      <c r="N72">
        <v>8</v>
      </c>
      <c r="O72">
        <v>1</v>
      </c>
      <c r="P72">
        <v>8</v>
      </c>
      <c r="Q72">
        <v>2018</v>
      </c>
      <c r="R72">
        <v>3.125</v>
      </c>
      <c r="S72">
        <v>8000</v>
      </c>
      <c r="T72">
        <v>59.9</v>
      </c>
      <c r="U72">
        <v>4.0999999999999996</v>
      </c>
      <c r="V72">
        <v>20.32833333</v>
      </c>
      <c r="W72">
        <v>49.9</v>
      </c>
      <c r="X72">
        <v>4.2</v>
      </c>
      <c r="Y72">
        <v>36.442</v>
      </c>
      <c r="Z72">
        <v>49.9</v>
      </c>
      <c r="AA72">
        <v>4.0999999999999996</v>
      </c>
      <c r="AB72">
        <v>32.32</v>
      </c>
      <c r="AC72">
        <v>99.99</v>
      </c>
      <c r="AD72" s="1">
        <v>43319</v>
      </c>
      <c r="AE72" t="s">
        <v>115</v>
      </c>
    </row>
    <row r="73" spans="1:31" x14ac:dyDescent="0.3">
      <c r="A73" t="s">
        <v>78</v>
      </c>
      <c r="B73" t="s">
        <v>36</v>
      </c>
      <c r="C73">
        <v>58</v>
      </c>
      <c r="D73">
        <v>1893</v>
      </c>
      <c r="E73">
        <v>6</v>
      </c>
      <c r="F73">
        <v>46</v>
      </c>
      <c r="G73">
        <v>98.323333333333338</v>
      </c>
      <c r="H73">
        <v>589.94000000000005</v>
      </c>
      <c r="I73">
        <v>34.083333330000002</v>
      </c>
      <c r="J73">
        <v>1</v>
      </c>
      <c r="K73">
        <v>5950</v>
      </c>
      <c r="L73">
        <v>4.3</v>
      </c>
      <c r="M73">
        <v>23</v>
      </c>
      <c r="N73">
        <v>8</v>
      </c>
      <c r="O73">
        <v>1</v>
      </c>
      <c r="P73">
        <v>8</v>
      </c>
      <c r="Q73">
        <v>2018</v>
      </c>
      <c r="R73">
        <v>7.0204081629999999</v>
      </c>
      <c r="S73">
        <v>8000</v>
      </c>
      <c r="T73">
        <v>49.91</v>
      </c>
      <c r="U73">
        <v>4.0999999999999996</v>
      </c>
      <c r="V73">
        <v>20.32833333</v>
      </c>
      <c r="W73">
        <v>49.9</v>
      </c>
      <c r="X73">
        <v>4.2</v>
      </c>
      <c r="Y73">
        <v>36.442</v>
      </c>
      <c r="Z73">
        <v>49.9</v>
      </c>
      <c r="AA73">
        <v>4.0999999999999996</v>
      </c>
      <c r="AB73">
        <v>32.32</v>
      </c>
      <c r="AC73">
        <v>99.99</v>
      </c>
      <c r="AD73" s="1">
        <v>43319</v>
      </c>
      <c r="AE73" t="s">
        <v>114</v>
      </c>
    </row>
    <row r="74" spans="1:31" x14ac:dyDescent="0.3">
      <c r="A74" t="s">
        <v>34</v>
      </c>
      <c r="B74" t="s">
        <v>30</v>
      </c>
      <c r="C74">
        <v>48</v>
      </c>
      <c r="D74">
        <v>894</v>
      </c>
      <c r="E74">
        <v>5</v>
      </c>
      <c r="F74">
        <v>18</v>
      </c>
      <c r="G74">
        <v>149.9</v>
      </c>
      <c r="H74">
        <v>749.5</v>
      </c>
      <c r="I74">
        <v>24.76</v>
      </c>
      <c r="J74">
        <v>1</v>
      </c>
      <c r="K74">
        <v>533</v>
      </c>
      <c r="L74">
        <v>4.3</v>
      </c>
      <c r="M74">
        <v>23</v>
      </c>
      <c r="N74">
        <v>8</v>
      </c>
      <c r="O74">
        <v>1</v>
      </c>
      <c r="P74">
        <v>8</v>
      </c>
      <c r="Q74">
        <v>2018</v>
      </c>
      <c r="R74">
        <v>1.8248175179999999</v>
      </c>
      <c r="S74">
        <v>4840</v>
      </c>
      <c r="T74">
        <v>119.99</v>
      </c>
      <c r="U74">
        <v>4.2</v>
      </c>
      <c r="V74">
        <v>39.045999999999999</v>
      </c>
      <c r="W74">
        <v>149.9</v>
      </c>
      <c r="X74">
        <v>4.3</v>
      </c>
      <c r="Y74">
        <v>24.76</v>
      </c>
      <c r="Z74">
        <v>77.900000000000006</v>
      </c>
      <c r="AA74">
        <v>3.5</v>
      </c>
      <c r="AB74">
        <v>13.414999999999999</v>
      </c>
      <c r="AC74">
        <v>149.9</v>
      </c>
      <c r="AD74" s="1">
        <v>43317</v>
      </c>
      <c r="AE74" t="s">
        <v>114</v>
      </c>
    </row>
    <row r="75" spans="1:31" x14ac:dyDescent="0.3">
      <c r="A75" t="s">
        <v>78</v>
      </c>
      <c r="B75" t="s">
        <v>36</v>
      </c>
      <c r="C75">
        <v>58</v>
      </c>
      <c r="D75">
        <v>1893</v>
      </c>
      <c r="E75">
        <v>6</v>
      </c>
      <c r="F75">
        <v>46</v>
      </c>
      <c r="G75">
        <v>98.323333333333338</v>
      </c>
      <c r="H75">
        <v>589.94000000000005</v>
      </c>
      <c r="I75">
        <v>34.083333330000002</v>
      </c>
      <c r="J75">
        <v>1</v>
      </c>
      <c r="K75">
        <v>5950</v>
      </c>
      <c r="L75">
        <v>4.3</v>
      </c>
      <c r="M75">
        <v>23</v>
      </c>
      <c r="N75">
        <v>8</v>
      </c>
      <c r="O75">
        <v>1</v>
      </c>
      <c r="P75">
        <v>8</v>
      </c>
      <c r="Q75">
        <v>2018</v>
      </c>
      <c r="R75">
        <v>7.0204081629999999</v>
      </c>
      <c r="S75">
        <v>8000</v>
      </c>
      <c r="T75">
        <v>49.91</v>
      </c>
      <c r="U75">
        <v>4.0999999999999996</v>
      </c>
      <c r="V75">
        <v>20.32833333</v>
      </c>
      <c r="W75">
        <v>49.9</v>
      </c>
      <c r="X75">
        <v>4.2</v>
      </c>
      <c r="Y75">
        <v>36.442</v>
      </c>
      <c r="Z75">
        <v>49.9</v>
      </c>
      <c r="AA75">
        <v>4.0999999999999996</v>
      </c>
      <c r="AB75">
        <v>32.32</v>
      </c>
      <c r="AC75">
        <v>99.99</v>
      </c>
      <c r="AD75" s="1">
        <v>43317</v>
      </c>
      <c r="AE75" t="s">
        <v>114</v>
      </c>
    </row>
    <row r="76" spans="1:31" x14ac:dyDescent="0.3">
      <c r="A76" t="s">
        <v>27</v>
      </c>
      <c r="B76" t="s">
        <v>36</v>
      </c>
      <c r="C76">
        <v>58</v>
      </c>
      <c r="D76">
        <v>340</v>
      </c>
      <c r="E76">
        <v>7</v>
      </c>
      <c r="F76">
        <v>46</v>
      </c>
      <c r="G76">
        <v>49.9</v>
      </c>
      <c r="H76">
        <v>349.3</v>
      </c>
      <c r="I76">
        <v>33.74</v>
      </c>
      <c r="J76">
        <v>2</v>
      </c>
      <c r="K76">
        <v>1500</v>
      </c>
      <c r="L76">
        <v>4</v>
      </c>
      <c r="M76">
        <v>23</v>
      </c>
      <c r="N76">
        <v>8</v>
      </c>
      <c r="O76">
        <v>1</v>
      </c>
      <c r="P76">
        <v>8</v>
      </c>
      <c r="Q76">
        <v>2018</v>
      </c>
      <c r="R76">
        <v>7.0745782779999997</v>
      </c>
      <c r="S76">
        <v>19800</v>
      </c>
      <c r="T76">
        <v>49.91</v>
      </c>
      <c r="U76">
        <v>4.0999999999999996</v>
      </c>
      <c r="V76">
        <v>20.32833333</v>
      </c>
      <c r="W76">
        <v>49.9</v>
      </c>
      <c r="X76">
        <v>4.2</v>
      </c>
      <c r="Y76">
        <v>36.442</v>
      </c>
      <c r="Z76">
        <v>49.9</v>
      </c>
      <c r="AA76">
        <v>4.0999999999999996</v>
      </c>
      <c r="AB76">
        <v>32.32</v>
      </c>
      <c r="AC76">
        <v>49.9</v>
      </c>
      <c r="AD76" s="1">
        <v>43317</v>
      </c>
      <c r="AE76" t="s">
        <v>123</v>
      </c>
    </row>
    <row r="77" spans="1:31" x14ac:dyDescent="0.3">
      <c r="A77" t="s">
        <v>65</v>
      </c>
      <c r="B77" t="s">
        <v>66</v>
      </c>
      <c r="C77">
        <v>49</v>
      </c>
      <c r="D77">
        <v>829</v>
      </c>
      <c r="E77">
        <v>16</v>
      </c>
      <c r="F77">
        <v>19</v>
      </c>
      <c r="G77">
        <v>35</v>
      </c>
      <c r="H77">
        <v>560</v>
      </c>
      <c r="I77">
        <v>15.628125000000001</v>
      </c>
      <c r="J77">
        <v>1</v>
      </c>
      <c r="K77">
        <v>850</v>
      </c>
      <c r="L77">
        <v>3.7</v>
      </c>
      <c r="M77">
        <v>23</v>
      </c>
      <c r="N77">
        <v>8</v>
      </c>
      <c r="O77">
        <v>1</v>
      </c>
      <c r="P77">
        <v>8</v>
      </c>
      <c r="Q77">
        <v>2018</v>
      </c>
      <c r="R77">
        <v>13.82645804</v>
      </c>
      <c r="S77">
        <v>10000</v>
      </c>
      <c r="T77">
        <v>75</v>
      </c>
      <c r="U77">
        <v>4.0999999999999996</v>
      </c>
      <c r="V77">
        <v>22.3</v>
      </c>
      <c r="W77">
        <v>35</v>
      </c>
      <c r="X77">
        <v>3.7</v>
      </c>
      <c r="Y77">
        <v>15.628125000000001</v>
      </c>
      <c r="Z77">
        <v>83.833333330000002</v>
      </c>
      <c r="AA77">
        <v>4.4000000000000004</v>
      </c>
      <c r="AB77">
        <v>23.776666670000001</v>
      </c>
      <c r="AC77">
        <v>35</v>
      </c>
      <c r="AD77" s="1">
        <v>43316</v>
      </c>
      <c r="AE77" t="s">
        <v>116</v>
      </c>
    </row>
    <row r="78" spans="1:31" x14ac:dyDescent="0.3">
      <c r="A78" t="s">
        <v>31</v>
      </c>
      <c r="B78" t="s">
        <v>32</v>
      </c>
      <c r="C78">
        <v>40</v>
      </c>
      <c r="D78">
        <v>409</v>
      </c>
      <c r="E78">
        <v>11</v>
      </c>
      <c r="F78">
        <v>127</v>
      </c>
      <c r="G78">
        <v>50.713636363636368</v>
      </c>
      <c r="H78">
        <v>557.85</v>
      </c>
      <c r="I78">
        <v>9.3127272730000001</v>
      </c>
      <c r="J78">
        <v>1</v>
      </c>
      <c r="K78">
        <v>1110</v>
      </c>
      <c r="L78">
        <v>4.2</v>
      </c>
      <c r="M78">
        <v>23</v>
      </c>
      <c r="N78">
        <v>8</v>
      </c>
      <c r="O78">
        <v>1</v>
      </c>
      <c r="P78">
        <v>8</v>
      </c>
      <c r="Q78">
        <v>2018</v>
      </c>
      <c r="R78">
        <v>7.096774194</v>
      </c>
      <c r="S78">
        <v>3762</v>
      </c>
      <c r="T78">
        <v>23.99</v>
      </c>
      <c r="U78">
        <v>4.3</v>
      </c>
      <c r="V78">
        <v>16.77</v>
      </c>
      <c r="W78">
        <v>82.821428569999995</v>
      </c>
      <c r="X78">
        <v>4.0999999999999996</v>
      </c>
      <c r="Y78">
        <v>12.41857143</v>
      </c>
      <c r="Z78">
        <v>58.99</v>
      </c>
      <c r="AA78">
        <v>3.9</v>
      </c>
      <c r="AB78">
        <v>12.08333333</v>
      </c>
      <c r="AC78">
        <v>51.512</v>
      </c>
      <c r="AD78" s="1">
        <v>43316</v>
      </c>
      <c r="AE78" t="s">
        <v>122</v>
      </c>
    </row>
    <row r="79" spans="1:31" x14ac:dyDescent="0.3">
      <c r="A79" t="s">
        <v>27</v>
      </c>
      <c r="B79" t="s">
        <v>36</v>
      </c>
      <c r="C79">
        <v>58</v>
      </c>
      <c r="D79">
        <v>340</v>
      </c>
      <c r="E79">
        <v>7</v>
      </c>
      <c r="F79">
        <v>46</v>
      </c>
      <c r="G79">
        <v>49.9</v>
      </c>
      <c r="H79">
        <v>349.3</v>
      </c>
      <c r="I79">
        <v>33.74</v>
      </c>
      <c r="J79">
        <v>2</v>
      </c>
      <c r="K79">
        <v>1500</v>
      </c>
      <c r="L79">
        <v>4</v>
      </c>
      <c r="M79">
        <v>23</v>
      </c>
      <c r="N79">
        <v>8</v>
      </c>
      <c r="O79">
        <v>1</v>
      </c>
      <c r="P79">
        <v>8</v>
      </c>
      <c r="Q79">
        <v>2018</v>
      </c>
      <c r="R79">
        <v>7.0745782779999997</v>
      </c>
      <c r="S79">
        <v>19800</v>
      </c>
      <c r="T79">
        <v>49.91</v>
      </c>
      <c r="U79">
        <v>4.0999999999999996</v>
      </c>
      <c r="V79">
        <v>20.32833333</v>
      </c>
      <c r="W79">
        <v>49.9</v>
      </c>
      <c r="X79">
        <v>4.2</v>
      </c>
      <c r="Y79">
        <v>36.442</v>
      </c>
      <c r="Z79">
        <v>49.9</v>
      </c>
      <c r="AA79">
        <v>4.0999999999999996</v>
      </c>
      <c r="AB79">
        <v>32.32</v>
      </c>
      <c r="AC79">
        <v>49.9</v>
      </c>
      <c r="AD79" s="1">
        <v>43316</v>
      </c>
      <c r="AE79" t="s">
        <v>123</v>
      </c>
    </row>
    <row r="80" spans="1:31" x14ac:dyDescent="0.3">
      <c r="A80" t="s">
        <v>69</v>
      </c>
      <c r="B80" t="s">
        <v>36</v>
      </c>
      <c r="C80">
        <v>59</v>
      </c>
      <c r="D80">
        <v>341</v>
      </c>
      <c r="E80">
        <v>3</v>
      </c>
      <c r="F80">
        <v>46</v>
      </c>
      <c r="G80">
        <v>49.9</v>
      </c>
      <c r="H80">
        <v>149.69999999999999</v>
      </c>
      <c r="I80">
        <v>20.99</v>
      </c>
      <c r="J80">
        <v>2</v>
      </c>
      <c r="K80">
        <v>1850</v>
      </c>
      <c r="L80">
        <v>4.3</v>
      </c>
      <c r="M80">
        <v>23</v>
      </c>
      <c r="N80">
        <v>8</v>
      </c>
      <c r="O80">
        <v>1</v>
      </c>
      <c r="P80">
        <v>8</v>
      </c>
      <c r="Q80">
        <v>2018</v>
      </c>
      <c r="R80">
        <v>15.47330097</v>
      </c>
      <c r="S80">
        <v>32560</v>
      </c>
      <c r="T80">
        <v>49.91</v>
      </c>
      <c r="U80">
        <v>4.0999999999999996</v>
      </c>
      <c r="V80">
        <v>20.32833333</v>
      </c>
      <c r="W80">
        <v>49.9</v>
      </c>
      <c r="X80">
        <v>4.2</v>
      </c>
      <c r="Y80">
        <v>36.442</v>
      </c>
      <c r="Z80">
        <v>49.9</v>
      </c>
      <c r="AA80">
        <v>4.0999999999999996</v>
      </c>
      <c r="AB80">
        <v>32.32</v>
      </c>
      <c r="AC80">
        <v>49.9</v>
      </c>
      <c r="AD80" s="1">
        <v>43316</v>
      </c>
      <c r="AE80" t="s">
        <v>123</v>
      </c>
    </row>
    <row r="81" spans="1:31" x14ac:dyDescent="0.3">
      <c r="A81" t="s">
        <v>34</v>
      </c>
      <c r="B81" t="s">
        <v>30</v>
      </c>
      <c r="C81">
        <v>48</v>
      </c>
      <c r="D81">
        <v>894</v>
      </c>
      <c r="E81">
        <v>5</v>
      </c>
      <c r="F81">
        <v>18</v>
      </c>
      <c r="G81">
        <v>149.9</v>
      </c>
      <c r="H81">
        <v>749.5</v>
      </c>
      <c r="I81">
        <v>24.76</v>
      </c>
      <c r="J81">
        <v>1</v>
      </c>
      <c r="K81">
        <v>533</v>
      </c>
      <c r="L81">
        <v>4.3</v>
      </c>
      <c r="M81">
        <v>23</v>
      </c>
      <c r="N81">
        <v>8</v>
      </c>
      <c r="O81">
        <v>1</v>
      </c>
      <c r="P81">
        <v>8</v>
      </c>
      <c r="Q81">
        <v>2018</v>
      </c>
      <c r="R81">
        <v>1.8248175179999999</v>
      </c>
      <c r="S81">
        <v>4840</v>
      </c>
      <c r="T81">
        <v>119.99</v>
      </c>
      <c r="U81">
        <v>4.2</v>
      </c>
      <c r="V81">
        <v>39.045999999999999</v>
      </c>
      <c r="W81">
        <v>149.9</v>
      </c>
      <c r="X81">
        <v>4.3</v>
      </c>
      <c r="Y81">
        <v>24.76</v>
      </c>
      <c r="Z81">
        <v>77.900000000000006</v>
      </c>
      <c r="AA81">
        <v>3.5</v>
      </c>
      <c r="AB81">
        <v>13.414999999999999</v>
      </c>
      <c r="AC81">
        <v>149.9</v>
      </c>
      <c r="AD81" s="1">
        <v>43315</v>
      </c>
      <c r="AE81" t="s">
        <v>114</v>
      </c>
    </row>
    <row r="82" spans="1:31" x14ac:dyDescent="0.3">
      <c r="A82" t="s">
        <v>29</v>
      </c>
      <c r="B82" t="s">
        <v>30</v>
      </c>
      <c r="C82">
        <v>45</v>
      </c>
      <c r="D82">
        <v>236</v>
      </c>
      <c r="E82">
        <v>1</v>
      </c>
      <c r="F82">
        <v>18</v>
      </c>
      <c r="G82">
        <v>79.900000000000006</v>
      </c>
      <c r="H82">
        <v>79.900000000000006</v>
      </c>
      <c r="I82">
        <v>13.9</v>
      </c>
      <c r="J82">
        <v>1</v>
      </c>
      <c r="K82">
        <v>173</v>
      </c>
      <c r="L82">
        <v>4</v>
      </c>
      <c r="M82">
        <v>23</v>
      </c>
      <c r="N82">
        <v>8</v>
      </c>
      <c r="O82">
        <v>1</v>
      </c>
      <c r="P82">
        <v>8</v>
      </c>
      <c r="Q82">
        <v>2018</v>
      </c>
      <c r="R82">
        <v>3.1928987809999998</v>
      </c>
      <c r="S82">
        <v>2808</v>
      </c>
      <c r="T82">
        <v>119.99</v>
      </c>
      <c r="U82">
        <v>4.2</v>
      </c>
      <c r="V82">
        <v>39.045999999999999</v>
      </c>
      <c r="W82">
        <v>149.9</v>
      </c>
      <c r="X82">
        <v>4.3</v>
      </c>
      <c r="Y82">
        <v>24.76</v>
      </c>
      <c r="Z82">
        <v>77.900000000000006</v>
      </c>
      <c r="AA82">
        <v>3.5</v>
      </c>
      <c r="AB82">
        <v>13.414999999999999</v>
      </c>
      <c r="AC82">
        <v>66.342142859999996</v>
      </c>
      <c r="AD82" s="1">
        <v>43315</v>
      </c>
      <c r="AE82" t="s">
        <v>122</v>
      </c>
    </row>
    <row r="83" spans="1:31" x14ac:dyDescent="0.3">
      <c r="A83" t="s">
        <v>62</v>
      </c>
      <c r="B83" t="s">
        <v>32</v>
      </c>
      <c r="C83">
        <v>48</v>
      </c>
      <c r="D83">
        <v>575</v>
      </c>
      <c r="E83">
        <v>2</v>
      </c>
      <c r="F83">
        <v>127</v>
      </c>
      <c r="G83">
        <v>23.99</v>
      </c>
      <c r="H83">
        <v>47.98</v>
      </c>
      <c r="I83">
        <v>16.77</v>
      </c>
      <c r="J83">
        <v>1</v>
      </c>
      <c r="K83">
        <v>100</v>
      </c>
      <c r="L83">
        <v>4.3</v>
      </c>
      <c r="M83">
        <v>23</v>
      </c>
      <c r="N83">
        <v>8</v>
      </c>
      <c r="O83">
        <v>1</v>
      </c>
      <c r="P83">
        <v>8</v>
      </c>
      <c r="Q83">
        <v>2018</v>
      </c>
      <c r="R83">
        <v>8.0079365080000002</v>
      </c>
      <c r="S83">
        <v>4500</v>
      </c>
      <c r="T83">
        <v>23.99</v>
      </c>
      <c r="U83">
        <v>4.3</v>
      </c>
      <c r="V83">
        <v>16.77</v>
      </c>
      <c r="W83">
        <v>82.821428569999995</v>
      </c>
      <c r="X83">
        <v>4.0999999999999996</v>
      </c>
      <c r="Y83">
        <v>12.41857143</v>
      </c>
      <c r="Z83">
        <v>58.99</v>
      </c>
      <c r="AA83">
        <v>3.9</v>
      </c>
      <c r="AB83">
        <v>12.08333333</v>
      </c>
      <c r="AC83">
        <v>23.99</v>
      </c>
      <c r="AD83" s="1">
        <v>43315</v>
      </c>
      <c r="AE83" t="s">
        <v>122</v>
      </c>
    </row>
    <row r="84" spans="1:31" x14ac:dyDescent="0.3">
      <c r="A84" t="s">
        <v>73</v>
      </c>
      <c r="B84" t="s">
        <v>26</v>
      </c>
      <c r="C84">
        <v>54</v>
      </c>
      <c r="D84">
        <v>245</v>
      </c>
      <c r="E84">
        <v>7</v>
      </c>
      <c r="F84">
        <v>15</v>
      </c>
      <c r="G84">
        <v>74</v>
      </c>
      <c r="H84">
        <v>518</v>
      </c>
      <c r="I84">
        <v>17.25571429</v>
      </c>
      <c r="J84">
        <v>1</v>
      </c>
      <c r="K84">
        <v>1383</v>
      </c>
      <c r="L84">
        <v>3.9</v>
      </c>
      <c r="M84">
        <v>23</v>
      </c>
      <c r="N84">
        <v>8</v>
      </c>
      <c r="O84">
        <v>1</v>
      </c>
      <c r="P84">
        <v>8</v>
      </c>
      <c r="Q84">
        <v>2018</v>
      </c>
      <c r="R84">
        <v>7.8875783430000004</v>
      </c>
      <c r="S84">
        <v>20000</v>
      </c>
      <c r="T84">
        <v>74</v>
      </c>
      <c r="U84">
        <v>3.9</v>
      </c>
      <c r="V84">
        <v>17.25571429</v>
      </c>
      <c r="W84">
        <v>74</v>
      </c>
      <c r="X84">
        <v>3.9</v>
      </c>
      <c r="Y84">
        <v>17.25571429</v>
      </c>
      <c r="Z84">
        <v>39.24</v>
      </c>
      <c r="AA84">
        <v>4</v>
      </c>
      <c r="AB84">
        <v>16.333749999999998</v>
      </c>
      <c r="AC84">
        <v>77.933333329999996</v>
      </c>
      <c r="AD84" s="1">
        <v>43315</v>
      </c>
      <c r="AE84" t="s">
        <v>115</v>
      </c>
    </row>
    <row r="85" spans="1:31" x14ac:dyDescent="0.3">
      <c r="A85" t="s">
        <v>58</v>
      </c>
      <c r="B85" t="s">
        <v>33</v>
      </c>
      <c r="C85">
        <v>35</v>
      </c>
      <c r="D85">
        <v>640</v>
      </c>
      <c r="E85">
        <v>11</v>
      </c>
      <c r="F85">
        <v>61</v>
      </c>
      <c r="G85">
        <v>157.94545454545457</v>
      </c>
      <c r="H85">
        <v>1737.4</v>
      </c>
      <c r="I85">
        <v>14.592727269999999</v>
      </c>
      <c r="J85">
        <v>1</v>
      </c>
      <c r="K85">
        <v>335</v>
      </c>
      <c r="L85">
        <v>4.0999999999999996</v>
      </c>
      <c r="M85">
        <v>23</v>
      </c>
      <c r="N85">
        <v>8</v>
      </c>
      <c r="O85">
        <v>1</v>
      </c>
      <c r="P85">
        <v>8</v>
      </c>
      <c r="Q85">
        <v>2018</v>
      </c>
      <c r="R85">
        <v>9.7345132739999993</v>
      </c>
      <c r="S85">
        <v>2992</v>
      </c>
      <c r="T85">
        <v>112</v>
      </c>
      <c r="U85">
        <v>4.2</v>
      </c>
      <c r="V85">
        <v>13.44</v>
      </c>
      <c r="W85">
        <v>105</v>
      </c>
      <c r="X85">
        <v>4.2</v>
      </c>
      <c r="Y85">
        <v>23.385714289999999</v>
      </c>
      <c r="Z85">
        <v>145.55090910000001</v>
      </c>
      <c r="AA85">
        <v>3.8</v>
      </c>
      <c r="AB85">
        <v>21.897272730000001</v>
      </c>
      <c r="AC85">
        <v>157.14285709999999</v>
      </c>
      <c r="AD85" s="1">
        <v>43314</v>
      </c>
      <c r="AE85" t="s">
        <v>115</v>
      </c>
    </row>
    <row r="86" spans="1:31" x14ac:dyDescent="0.3">
      <c r="A86" t="s">
        <v>84</v>
      </c>
      <c r="B86" t="s">
        <v>40</v>
      </c>
      <c r="C86">
        <v>57</v>
      </c>
      <c r="D86">
        <v>787</v>
      </c>
      <c r="E86">
        <v>1</v>
      </c>
      <c r="F86">
        <v>1</v>
      </c>
      <c r="G86">
        <v>65</v>
      </c>
      <c r="H86">
        <v>65</v>
      </c>
      <c r="I86">
        <v>57.23</v>
      </c>
      <c r="J86">
        <v>8</v>
      </c>
      <c r="K86">
        <v>1867</v>
      </c>
      <c r="L86">
        <v>4.4000000000000004</v>
      </c>
      <c r="M86">
        <v>23</v>
      </c>
      <c r="N86">
        <v>8</v>
      </c>
      <c r="O86">
        <v>1</v>
      </c>
      <c r="P86">
        <v>8</v>
      </c>
      <c r="Q86">
        <v>2018</v>
      </c>
      <c r="R86">
        <v>0.88495575199999998</v>
      </c>
      <c r="S86">
        <v>7776</v>
      </c>
      <c r="T86">
        <v>65</v>
      </c>
      <c r="U86">
        <v>4.4000000000000004</v>
      </c>
      <c r="V86">
        <v>57.23</v>
      </c>
      <c r="W86">
        <v>65</v>
      </c>
      <c r="X86">
        <v>4.4000000000000004</v>
      </c>
      <c r="Y86">
        <v>57.23</v>
      </c>
      <c r="Z86">
        <v>65</v>
      </c>
      <c r="AA86">
        <v>4.4000000000000004</v>
      </c>
      <c r="AB86">
        <v>57.23</v>
      </c>
      <c r="AC86">
        <v>64.95</v>
      </c>
      <c r="AD86" s="1">
        <v>43314</v>
      </c>
      <c r="AE86" t="s">
        <v>123</v>
      </c>
    </row>
    <row r="87" spans="1:31" x14ac:dyDescent="0.3">
      <c r="A87" t="s">
        <v>48</v>
      </c>
      <c r="B87" t="s">
        <v>49</v>
      </c>
      <c r="C87">
        <v>29</v>
      </c>
      <c r="D87">
        <v>178</v>
      </c>
      <c r="E87">
        <v>17</v>
      </c>
      <c r="F87">
        <v>19</v>
      </c>
      <c r="G87">
        <v>116.90588235294118</v>
      </c>
      <c r="H87">
        <v>1987.4</v>
      </c>
      <c r="I87">
        <v>14.293749999999999</v>
      </c>
      <c r="J87">
        <v>1</v>
      </c>
      <c r="K87">
        <v>400</v>
      </c>
      <c r="L87">
        <v>4.4000000000000004</v>
      </c>
      <c r="M87">
        <v>23</v>
      </c>
      <c r="N87">
        <v>8</v>
      </c>
      <c r="O87">
        <v>1</v>
      </c>
      <c r="P87">
        <v>8</v>
      </c>
      <c r="Q87">
        <v>2018</v>
      </c>
      <c r="R87">
        <v>12.449186989999999</v>
      </c>
      <c r="S87">
        <v>4693</v>
      </c>
      <c r="T87">
        <v>49.99</v>
      </c>
      <c r="U87">
        <v>4.3</v>
      </c>
      <c r="V87">
        <v>12.28</v>
      </c>
      <c r="W87">
        <v>116.9066667</v>
      </c>
      <c r="X87">
        <v>4.4000000000000004</v>
      </c>
      <c r="Y87">
        <v>17.790588240000002</v>
      </c>
      <c r="Z87">
        <v>116.9066667</v>
      </c>
      <c r="AA87">
        <v>4.4000000000000004</v>
      </c>
      <c r="AB87">
        <v>17.790588240000002</v>
      </c>
      <c r="AC87">
        <v>118.7</v>
      </c>
      <c r="AD87" s="1">
        <v>43313</v>
      </c>
      <c r="AE87" t="s">
        <v>115</v>
      </c>
    </row>
    <row r="88" spans="1:31" x14ac:dyDescent="0.3">
      <c r="A88" t="s">
        <v>63</v>
      </c>
      <c r="B88" t="s">
        <v>30</v>
      </c>
      <c r="C88">
        <v>59</v>
      </c>
      <c r="D88">
        <v>1893</v>
      </c>
      <c r="E88">
        <v>9</v>
      </c>
      <c r="F88">
        <v>43</v>
      </c>
      <c r="G88">
        <v>119.99000000000001</v>
      </c>
      <c r="H88">
        <v>1079.9100000000001</v>
      </c>
      <c r="I88">
        <v>48.626666669999999</v>
      </c>
      <c r="J88">
        <v>1</v>
      </c>
      <c r="K88">
        <v>6550</v>
      </c>
      <c r="L88">
        <v>4.2</v>
      </c>
      <c r="M88">
        <v>22</v>
      </c>
      <c r="N88">
        <v>9</v>
      </c>
      <c r="O88">
        <v>1</v>
      </c>
      <c r="P88">
        <v>7</v>
      </c>
      <c r="Q88">
        <v>2018</v>
      </c>
      <c r="R88">
        <v>4.9617346939999996</v>
      </c>
      <c r="S88">
        <v>8000</v>
      </c>
      <c r="T88">
        <v>119.99</v>
      </c>
      <c r="U88">
        <v>4.2</v>
      </c>
      <c r="V88">
        <v>48.626666669999999</v>
      </c>
      <c r="W88">
        <v>149.9</v>
      </c>
      <c r="X88">
        <v>4.3</v>
      </c>
      <c r="Y88">
        <v>33.571538459999999</v>
      </c>
      <c r="Z88">
        <v>77.900000000000006</v>
      </c>
      <c r="AA88">
        <v>3.5</v>
      </c>
      <c r="AB88">
        <v>14.638571430000001</v>
      </c>
      <c r="AC88">
        <v>114.49115380000001</v>
      </c>
      <c r="AD88" s="1">
        <v>43312</v>
      </c>
      <c r="AE88" t="s">
        <v>114</v>
      </c>
    </row>
    <row r="89" spans="1:31" x14ac:dyDescent="0.3">
      <c r="A89" t="s">
        <v>68</v>
      </c>
      <c r="B89" t="s">
        <v>32</v>
      </c>
      <c r="C89">
        <v>50</v>
      </c>
      <c r="D89">
        <v>1257</v>
      </c>
      <c r="E89">
        <v>33</v>
      </c>
      <c r="F89">
        <v>113</v>
      </c>
      <c r="G89">
        <v>122.99000000000001</v>
      </c>
      <c r="H89">
        <v>4058.67</v>
      </c>
      <c r="I89">
        <v>33.01</v>
      </c>
      <c r="J89">
        <v>1</v>
      </c>
      <c r="K89">
        <v>700</v>
      </c>
      <c r="L89">
        <v>4.0999999999999996</v>
      </c>
      <c r="M89">
        <v>22</v>
      </c>
      <c r="N89">
        <v>9</v>
      </c>
      <c r="O89">
        <v>1</v>
      </c>
      <c r="P89">
        <v>7</v>
      </c>
      <c r="Q89">
        <v>2018</v>
      </c>
      <c r="R89">
        <v>21.15384615</v>
      </c>
      <c r="S89">
        <v>5700</v>
      </c>
      <c r="T89">
        <v>23.99</v>
      </c>
      <c r="U89">
        <v>4.3</v>
      </c>
      <c r="V89">
        <v>18.809999999999999</v>
      </c>
      <c r="W89">
        <v>79.989999999999995</v>
      </c>
      <c r="X89">
        <v>4.0999999999999996</v>
      </c>
      <c r="Y89">
        <v>16.745000000000001</v>
      </c>
      <c r="Z89">
        <v>58.99</v>
      </c>
      <c r="AA89">
        <v>3.9</v>
      </c>
      <c r="AB89">
        <v>7.67</v>
      </c>
      <c r="AC89">
        <v>122.99</v>
      </c>
      <c r="AD89" s="1">
        <v>43312</v>
      </c>
      <c r="AE89" t="s">
        <v>115</v>
      </c>
    </row>
    <row r="90" spans="1:31" x14ac:dyDescent="0.3">
      <c r="A90" t="s">
        <v>47</v>
      </c>
      <c r="B90" t="s">
        <v>32</v>
      </c>
      <c r="C90">
        <v>51</v>
      </c>
      <c r="D90">
        <v>625</v>
      </c>
      <c r="E90">
        <v>11</v>
      </c>
      <c r="F90">
        <v>113</v>
      </c>
      <c r="G90">
        <v>364</v>
      </c>
      <c r="H90">
        <v>4004</v>
      </c>
      <c r="I90">
        <v>36.246363639999998</v>
      </c>
      <c r="J90">
        <v>1</v>
      </c>
      <c r="K90">
        <v>900</v>
      </c>
      <c r="L90">
        <v>4.3</v>
      </c>
      <c r="M90">
        <v>22</v>
      </c>
      <c r="N90">
        <v>9</v>
      </c>
      <c r="O90">
        <v>1</v>
      </c>
      <c r="P90">
        <v>7</v>
      </c>
      <c r="Q90">
        <v>2018</v>
      </c>
      <c r="R90">
        <v>6.7595108699999997</v>
      </c>
      <c r="S90">
        <v>11400</v>
      </c>
      <c r="T90">
        <v>19.989999999999998</v>
      </c>
      <c r="U90">
        <v>4.3</v>
      </c>
      <c r="V90">
        <v>18.809999999999999</v>
      </c>
      <c r="W90">
        <v>79.989999999999995</v>
      </c>
      <c r="X90">
        <v>4.0999999999999996</v>
      </c>
      <c r="Y90">
        <v>16.745000000000001</v>
      </c>
      <c r="Z90">
        <v>58.99</v>
      </c>
      <c r="AA90">
        <v>3.9</v>
      </c>
      <c r="AB90">
        <v>7.67</v>
      </c>
      <c r="AC90">
        <v>364</v>
      </c>
      <c r="AD90" s="1">
        <v>43312</v>
      </c>
      <c r="AE90" t="s">
        <v>114</v>
      </c>
    </row>
    <row r="91" spans="1:31" x14ac:dyDescent="0.3">
      <c r="A91" t="s">
        <v>64</v>
      </c>
      <c r="B91" t="s">
        <v>30</v>
      </c>
      <c r="C91">
        <v>33</v>
      </c>
      <c r="D91">
        <v>256</v>
      </c>
      <c r="E91">
        <v>7</v>
      </c>
      <c r="F91">
        <v>43</v>
      </c>
      <c r="G91">
        <v>77.899999999999991</v>
      </c>
      <c r="H91">
        <v>545.29999999999995</v>
      </c>
      <c r="I91">
        <v>14.638571430000001</v>
      </c>
      <c r="J91">
        <v>1</v>
      </c>
      <c r="K91">
        <v>180</v>
      </c>
      <c r="L91">
        <v>3.5</v>
      </c>
      <c r="M91">
        <v>22</v>
      </c>
      <c r="N91">
        <v>9</v>
      </c>
      <c r="O91">
        <v>1</v>
      </c>
      <c r="P91">
        <v>7</v>
      </c>
      <c r="Q91">
        <v>2018</v>
      </c>
      <c r="R91">
        <v>4.1176470590000003</v>
      </c>
      <c r="S91">
        <v>2210</v>
      </c>
      <c r="T91">
        <v>119.99</v>
      </c>
      <c r="U91">
        <v>4.2</v>
      </c>
      <c r="V91">
        <v>48.626666669999999</v>
      </c>
      <c r="W91">
        <v>149.9</v>
      </c>
      <c r="X91">
        <v>4.3</v>
      </c>
      <c r="Y91">
        <v>33.571538459999999</v>
      </c>
      <c r="Z91">
        <v>77.900000000000006</v>
      </c>
      <c r="AA91">
        <v>3.5</v>
      </c>
      <c r="AB91">
        <v>14.638571430000001</v>
      </c>
      <c r="AC91">
        <v>78.900000000000006</v>
      </c>
      <c r="AD91" s="1">
        <v>43311</v>
      </c>
      <c r="AE91" t="s">
        <v>116</v>
      </c>
    </row>
    <row r="92" spans="1:31" x14ac:dyDescent="0.3">
      <c r="A92" t="s">
        <v>76</v>
      </c>
      <c r="B92" t="s">
        <v>66</v>
      </c>
      <c r="C92">
        <v>57</v>
      </c>
      <c r="D92">
        <v>272</v>
      </c>
      <c r="E92">
        <v>14</v>
      </c>
      <c r="F92">
        <v>22</v>
      </c>
      <c r="G92">
        <v>78.535714285714292</v>
      </c>
      <c r="H92">
        <v>1099.5</v>
      </c>
      <c r="I92">
        <v>23.847142860000002</v>
      </c>
      <c r="J92">
        <v>1</v>
      </c>
      <c r="K92">
        <v>2500</v>
      </c>
      <c r="L92">
        <v>4.4000000000000004</v>
      </c>
      <c r="M92">
        <v>22</v>
      </c>
      <c r="N92">
        <v>9</v>
      </c>
      <c r="O92">
        <v>1</v>
      </c>
      <c r="P92">
        <v>7</v>
      </c>
      <c r="Q92">
        <v>2018</v>
      </c>
      <c r="R92">
        <v>14.432989689999999</v>
      </c>
      <c r="S92">
        <v>12000</v>
      </c>
      <c r="T92">
        <v>89.9</v>
      </c>
      <c r="U92">
        <v>4.0999999999999996</v>
      </c>
      <c r="V92">
        <v>29.79</v>
      </c>
      <c r="W92">
        <v>35</v>
      </c>
      <c r="X92">
        <v>3.7</v>
      </c>
      <c r="Y92">
        <v>17.238</v>
      </c>
      <c r="Z92">
        <v>78.535714290000001</v>
      </c>
      <c r="AA92">
        <v>4.4000000000000004</v>
      </c>
      <c r="AB92">
        <v>23.847142860000002</v>
      </c>
      <c r="AC92">
        <v>99.9</v>
      </c>
      <c r="AD92" s="1">
        <v>43311</v>
      </c>
      <c r="AE92" t="s">
        <v>114</v>
      </c>
    </row>
    <row r="93" spans="1:31" x14ac:dyDescent="0.3">
      <c r="A93" t="s">
        <v>80</v>
      </c>
      <c r="B93" t="s">
        <v>36</v>
      </c>
      <c r="C93">
        <v>56</v>
      </c>
      <c r="D93">
        <v>348</v>
      </c>
      <c r="E93">
        <v>6</v>
      </c>
      <c r="F93">
        <v>54</v>
      </c>
      <c r="G93">
        <v>49.91</v>
      </c>
      <c r="H93">
        <v>299.45999999999998</v>
      </c>
      <c r="I93">
        <v>28.373333330000001</v>
      </c>
      <c r="J93">
        <v>2</v>
      </c>
      <c r="K93">
        <v>1550</v>
      </c>
      <c r="L93">
        <v>4.0999999999999996</v>
      </c>
      <c r="M93">
        <v>22</v>
      </c>
      <c r="N93">
        <v>9</v>
      </c>
      <c r="O93">
        <v>1</v>
      </c>
      <c r="P93">
        <v>7</v>
      </c>
      <c r="Q93">
        <v>2018</v>
      </c>
      <c r="R93">
        <v>3.9785395760000002</v>
      </c>
      <c r="S93">
        <v>19800</v>
      </c>
      <c r="T93">
        <v>49.91</v>
      </c>
      <c r="U93">
        <v>4.0999999999999996</v>
      </c>
      <c r="V93">
        <v>28.373333330000001</v>
      </c>
      <c r="W93">
        <v>49.9</v>
      </c>
      <c r="X93">
        <v>4.2</v>
      </c>
      <c r="Y93">
        <v>33.281428570000003</v>
      </c>
      <c r="Z93">
        <v>49.9</v>
      </c>
      <c r="AA93">
        <v>4.0999999999999996</v>
      </c>
      <c r="AB93">
        <v>20.99</v>
      </c>
      <c r="AC93">
        <v>49.9</v>
      </c>
      <c r="AD93" s="1">
        <v>43311</v>
      </c>
      <c r="AE93" t="s">
        <v>124</v>
      </c>
    </row>
    <row r="94" spans="1:31" x14ac:dyDescent="0.3">
      <c r="A94" t="s">
        <v>81</v>
      </c>
      <c r="B94" t="s">
        <v>49</v>
      </c>
      <c r="C94">
        <v>54</v>
      </c>
      <c r="D94">
        <v>1536</v>
      </c>
      <c r="E94">
        <v>8</v>
      </c>
      <c r="F94">
        <v>13</v>
      </c>
      <c r="G94">
        <v>49.99</v>
      </c>
      <c r="H94">
        <v>399.92</v>
      </c>
      <c r="I94">
        <v>12.522500000000001</v>
      </c>
      <c r="J94">
        <v>2</v>
      </c>
      <c r="K94">
        <v>250</v>
      </c>
      <c r="L94">
        <v>4.3</v>
      </c>
      <c r="M94">
        <v>22</v>
      </c>
      <c r="N94">
        <v>9</v>
      </c>
      <c r="O94">
        <v>1</v>
      </c>
      <c r="P94">
        <v>7</v>
      </c>
      <c r="Q94">
        <v>2018</v>
      </c>
      <c r="R94">
        <v>13.16964286</v>
      </c>
      <c r="S94">
        <v>3360</v>
      </c>
      <c r="T94">
        <v>49.99</v>
      </c>
      <c r="U94">
        <v>4.3</v>
      </c>
      <c r="V94">
        <v>12.522500000000001</v>
      </c>
      <c r="W94">
        <v>118.7</v>
      </c>
      <c r="X94">
        <v>4.4000000000000004</v>
      </c>
      <c r="Y94">
        <v>15.978</v>
      </c>
      <c r="Z94">
        <v>49.99</v>
      </c>
      <c r="AA94">
        <v>4.3</v>
      </c>
      <c r="AB94">
        <v>12.522500000000001</v>
      </c>
      <c r="AC94">
        <v>49.94</v>
      </c>
      <c r="AD94" s="1">
        <v>43310</v>
      </c>
      <c r="AE94" t="s">
        <v>122</v>
      </c>
    </row>
    <row r="95" spans="1:31" x14ac:dyDescent="0.3">
      <c r="A95" t="s">
        <v>82</v>
      </c>
      <c r="B95" t="s">
        <v>30</v>
      </c>
      <c r="C95">
        <v>33</v>
      </c>
      <c r="D95">
        <v>300</v>
      </c>
      <c r="E95">
        <v>3</v>
      </c>
      <c r="F95">
        <v>43</v>
      </c>
      <c r="G95">
        <v>78.899999999999991</v>
      </c>
      <c r="H95">
        <v>236.7</v>
      </c>
      <c r="I95">
        <v>13.44</v>
      </c>
      <c r="J95">
        <v>1</v>
      </c>
      <c r="K95">
        <v>207</v>
      </c>
      <c r="L95">
        <v>3.5</v>
      </c>
      <c r="M95">
        <v>22</v>
      </c>
      <c r="N95">
        <v>9</v>
      </c>
      <c r="O95">
        <v>1</v>
      </c>
      <c r="P95">
        <v>7</v>
      </c>
      <c r="Q95">
        <v>2018</v>
      </c>
      <c r="R95">
        <v>2.4193548389999999</v>
      </c>
      <c r="S95">
        <v>2926</v>
      </c>
      <c r="T95">
        <v>119.99</v>
      </c>
      <c r="U95">
        <v>4.2</v>
      </c>
      <c r="V95">
        <v>48.626666669999999</v>
      </c>
      <c r="W95">
        <v>149.9</v>
      </c>
      <c r="X95">
        <v>4.3</v>
      </c>
      <c r="Y95">
        <v>33.571538459999999</v>
      </c>
      <c r="Z95">
        <v>77.900000000000006</v>
      </c>
      <c r="AA95">
        <v>3.5</v>
      </c>
      <c r="AB95">
        <v>14.638571430000001</v>
      </c>
      <c r="AC95">
        <v>89.9</v>
      </c>
      <c r="AD95" s="1">
        <v>43309</v>
      </c>
      <c r="AE95" t="s">
        <v>116</v>
      </c>
    </row>
    <row r="96" spans="1:31" x14ac:dyDescent="0.3">
      <c r="A96" t="s">
        <v>44</v>
      </c>
      <c r="B96" t="s">
        <v>33</v>
      </c>
      <c r="C96">
        <v>46</v>
      </c>
      <c r="D96">
        <v>501</v>
      </c>
      <c r="E96">
        <v>45</v>
      </c>
      <c r="F96">
        <v>122</v>
      </c>
      <c r="G96">
        <v>170.02822222222224</v>
      </c>
      <c r="H96">
        <v>7651.27</v>
      </c>
      <c r="I96">
        <v>17.953555560000002</v>
      </c>
      <c r="J96">
        <v>4</v>
      </c>
      <c r="K96">
        <v>363</v>
      </c>
      <c r="L96">
        <v>3.7</v>
      </c>
      <c r="M96">
        <v>22</v>
      </c>
      <c r="N96">
        <v>9</v>
      </c>
      <c r="O96">
        <v>1</v>
      </c>
      <c r="P96">
        <v>7</v>
      </c>
      <c r="Q96">
        <v>2018</v>
      </c>
      <c r="R96">
        <v>50</v>
      </c>
      <c r="S96">
        <v>3042</v>
      </c>
      <c r="T96">
        <v>118.3636364</v>
      </c>
      <c r="U96">
        <v>4.2</v>
      </c>
      <c r="V96">
        <v>15.48</v>
      </c>
      <c r="W96">
        <v>105</v>
      </c>
      <c r="X96">
        <v>4.2</v>
      </c>
      <c r="Y96">
        <v>24.938749999999999</v>
      </c>
      <c r="Z96">
        <v>155</v>
      </c>
      <c r="AA96">
        <v>3.8</v>
      </c>
      <c r="AB96">
        <v>16.47</v>
      </c>
      <c r="AC96">
        <v>245.9</v>
      </c>
      <c r="AD96" s="1">
        <v>43309</v>
      </c>
      <c r="AE96" t="s">
        <v>115</v>
      </c>
    </row>
    <row r="97" spans="1:31" x14ac:dyDescent="0.3">
      <c r="A97" t="s">
        <v>43</v>
      </c>
      <c r="B97" t="s">
        <v>33</v>
      </c>
      <c r="C97">
        <v>59</v>
      </c>
      <c r="D97">
        <v>319</v>
      </c>
      <c r="E97">
        <v>40</v>
      </c>
      <c r="F97">
        <v>122</v>
      </c>
      <c r="G97">
        <v>78</v>
      </c>
      <c r="H97">
        <v>3120</v>
      </c>
      <c r="I97">
        <v>17.979500000000002</v>
      </c>
      <c r="J97">
        <v>4</v>
      </c>
      <c r="K97">
        <v>250</v>
      </c>
      <c r="L97">
        <v>3.9</v>
      </c>
      <c r="M97">
        <v>22</v>
      </c>
      <c r="N97">
        <v>9</v>
      </c>
      <c r="O97">
        <v>1</v>
      </c>
      <c r="P97">
        <v>7</v>
      </c>
      <c r="Q97">
        <v>2018</v>
      </c>
      <c r="R97">
        <v>16.76944159</v>
      </c>
      <c r="S97">
        <v>640</v>
      </c>
      <c r="T97">
        <v>118.3636364</v>
      </c>
      <c r="U97">
        <v>4.2</v>
      </c>
      <c r="V97">
        <v>15.48</v>
      </c>
      <c r="W97">
        <v>105</v>
      </c>
      <c r="X97">
        <v>4.2</v>
      </c>
      <c r="Y97">
        <v>24.938749999999999</v>
      </c>
      <c r="Z97">
        <v>155</v>
      </c>
      <c r="AA97">
        <v>3.8</v>
      </c>
      <c r="AB97">
        <v>16.47</v>
      </c>
      <c r="AC97">
        <v>78</v>
      </c>
      <c r="AD97" s="1">
        <v>43308</v>
      </c>
      <c r="AE97" t="s">
        <v>116</v>
      </c>
    </row>
    <row r="98" spans="1:31" x14ac:dyDescent="0.3">
      <c r="A98" t="s">
        <v>65</v>
      </c>
      <c r="B98" t="s">
        <v>66</v>
      </c>
      <c r="C98">
        <v>49</v>
      </c>
      <c r="D98">
        <v>829</v>
      </c>
      <c r="E98">
        <v>10</v>
      </c>
      <c r="F98">
        <v>22</v>
      </c>
      <c r="G98">
        <v>35</v>
      </c>
      <c r="H98">
        <v>350</v>
      </c>
      <c r="I98">
        <v>17.238</v>
      </c>
      <c r="J98">
        <v>1</v>
      </c>
      <c r="K98">
        <v>850</v>
      </c>
      <c r="L98">
        <v>3.7</v>
      </c>
      <c r="M98">
        <v>22</v>
      </c>
      <c r="N98">
        <v>9</v>
      </c>
      <c r="O98">
        <v>1</v>
      </c>
      <c r="P98">
        <v>7</v>
      </c>
      <c r="Q98">
        <v>2018</v>
      </c>
      <c r="R98">
        <v>5.9388335699999999</v>
      </c>
      <c r="S98">
        <v>10000</v>
      </c>
      <c r="T98">
        <v>89.9</v>
      </c>
      <c r="U98">
        <v>4.0999999999999996</v>
      </c>
      <c r="V98">
        <v>29.79</v>
      </c>
      <c r="W98">
        <v>35</v>
      </c>
      <c r="X98">
        <v>3.7</v>
      </c>
      <c r="Y98">
        <v>17.238</v>
      </c>
      <c r="Z98">
        <v>78.535714290000001</v>
      </c>
      <c r="AA98">
        <v>4.4000000000000004</v>
      </c>
      <c r="AB98">
        <v>23.847142860000002</v>
      </c>
      <c r="AC98">
        <v>35</v>
      </c>
      <c r="AD98" s="1">
        <v>43307</v>
      </c>
      <c r="AE98" t="s">
        <v>116</v>
      </c>
    </row>
    <row r="99" spans="1:31" x14ac:dyDescent="0.3">
      <c r="A99" t="s">
        <v>78</v>
      </c>
      <c r="B99" t="s">
        <v>36</v>
      </c>
      <c r="C99">
        <v>58</v>
      </c>
      <c r="D99">
        <v>1893</v>
      </c>
      <c r="E99">
        <v>7</v>
      </c>
      <c r="F99">
        <v>54</v>
      </c>
      <c r="G99">
        <v>99.99</v>
      </c>
      <c r="H99">
        <v>699.93</v>
      </c>
      <c r="I99">
        <v>43.68</v>
      </c>
      <c r="J99">
        <v>1</v>
      </c>
      <c r="K99">
        <v>5950</v>
      </c>
      <c r="L99">
        <v>4.3</v>
      </c>
      <c r="M99">
        <v>22</v>
      </c>
      <c r="N99">
        <v>9</v>
      </c>
      <c r="O99">
        <v>1</v>
      </c>
      <c r="P99">
        <v>7</v>
      </c>
      <c r="Q99">
        <v>2018</v>
      </c>
      <c r="R99">
        <v>7.5102040819999996</v>
      </c>
      <c r="S99">
        <v>8000</v>
      </c>
      <c r="T99">
        <v>49.91</v>
      </c>
      <c r="U99">
        <v>4.0999999999999996</v>
      </c>
      <c r="V99">
        <v>28.373333330000001</v>
      </c>
      <c r="W99">
        <v>49.9</v>
      </c>
      <c r="X99">
        <v>4.2</v>
      </c>
      <c r="Y99">
        <v>33.281428570000003</v>
      </c>
      <c r="Z99">
        <v>49.9</v>
      </c>
      <c r="AA99">
        <v>4.0999999999999996</v>
      </c>
      <c r="AB99">
        <v>20.99</v>
      </c>
      <c r="AC99">
        <v>89.99</v>
      </c>
      <c r="AD99" s="1">
        <v>43307</v>
      </c>
      <c r="AE99" t="s">
        <v>114</v>
      </c>
    </row>
    <row r="100" spans="1:31" x14ac:dyDescent="0.3">
      <c r="A100" t="s">
        <v>73</v>
      </c>
      <c r="B100" t="s">
        <v>26</v>
      </c>
      <c r="C100">
        <v>54</v>
      </c>
      <c r="D100">
        <v>245</v>
      </c>
      <c r="E100">
        <v>10</v>
      </c>
      <c r="F100">
        <v>26</v>
      </c>
      <c r="G100">
        <v>78.13</v>
      </c>
      <c r="H100">
        <v>781.3</v>
      </c>
      <c r="I100">
        <v>19.952000000000002</v>
      </c>
      <c r="J100">
        <v>1</v>
      </c>
      <c r="K100">
        <v>1383</v>
      </c>
      <c r="L100">
        <v>3.9</v>
      </c>
      <c r="M100">
        <v>22</v>
      </c>
      <c r="N100">
        <v>9</v>
      </c>
      <c r="O100">
        <v>1</v>
      </c>
      <c r="P100">
        <v>7</v>
      </c>
      <c r="Q100">
        <v>2018</v>
      </c>
      <c r="R100">
        <v>12.26279596</v>
      </c>
      <c r="S100">
        <v>20000</v>
      </c>
      <c r="T100">
        <v>77.933333329999996</v>
      </c>
      <c r="U100">
        <v>3.9</v>
      </c>
      <c r="V100">
        <v>19.952000000000002</v>
      </c>
      <c r="W100">
        <v>77.933333329999996</v>
      </c>
      <c r="X100">
        <v>3.9</v>
      </c>
      <c r="Y100">
        <v>19.952000000000002</v>
      </c>
      <c r="Z100">
        <v>39.99</v>
      </c>
      <c r="AA100">
        <v>4</v>
      </c>
      <c r="AB100">
        <v>20.4175</v>
      </c>
      <c r="AC100">
        <v>79.900000000000006</v>
      </c>
      <c r="AD100" s="1">
        <v>43307</v>
      </c>
      <c r="AE100" t="s">
        <v>115</v>
      </c>
    </row>
    <row r="101" spans="1:31" x14ac:dyDescent="0.3">
      <c r="A101" t="s">
        <v>47</v>
      </c>
      <c r="B101" t="s">
        <v>32</v>
      </c>
      <c r="C101">
        <v>51</v>
      </c>
      <c r="D101">
        <v>625</v>
      </c>
      <c r="E101">
        <v>11</v>
      </c>
      <c r="F101">
        <v>113</v>
      </c>
      <c r="G101">
        <v>364</v>
      </c>
      <c r="H101">
        <v>4004</v>
      </c>
      <c r="I101">
        <v>36.246363639999998</v>
      </c>
      <c r="J101">
        <v>1</v>
      </c>
      <c r="K101">
        <v>900</v>
      </c>
      <c r="L101">
        <v>4.3</v>
      </c>
      <c r="M101">
        <v>22</v>
      </c>
      <c r="N101">
        <v>9</v>
      </c>
      <c r="O101">
        <v>1</v>
      </c>
      <c r="P101">
        <v>7</v>
      </c>
      <c r="Q101">
        <v>2018</v>
      </c>
      <c r="R101">
        <v>6.7595108699999997</v>
      </c>
      <c r="S101">
        <v>11400</v>
      </c>
      <c r="T101">
        <v>19.989999999999998</v>
      </c>
      <c r="U101">
        <v>4.3</v>
      </c>
      <c r="V101">
        <v>18.809999999999999</v>
      </c>
      <c r="W101">
        <v>79.989999999999995</v>
      </c>
      <c r="X101">
        <v>4.0999999999999996</v>
      </c>
      <c r="Y101">
        <v>16.745000000000001</v>
      </c>
      <c r="Z101">
        <v>58.99</v>
      </c>
      <c r="AA101">
        <v>3.9</v>
      </c>
      <c r="AB101">
        <v>7.67</v>
      </c>
      <c r="AC101">
        <v>364</v>
      </c>
      <c r="AD101" s="1">
        <v>43306</v>
      </c>
      <c r="AE101" t="s">
        <v>114</v>
      </c>
    </row>
    <row r="102" spans="1:31" x14ac:dyDescent="0.3">
      <c r="A102" t="s">
        <v>56</v>
      </c>
      <c r="B102" t="s">
        <v>36</v>
      </c>
      <c r="C102">
        <v>57</v>
      </c>
      <c r="D102">
        <v>366</v>
      </c>
      <c r="E102">
        <v>3</v>
      </c>
      <c r="F102">
        <v>54</v>
      </c>
      <c r="G102">
        <v>49.9</v>
      </c>
      <c r="H102">
        <v>149.69999999999999</v>
      </c>
      <c r="I102">
        <v>20.99</v>
      </c>
      <c r="J102">
        <v>2</v>
      </c>
      <c r="K102">
        <v>1650</v>
      </c>
      <c r="L102">
        <v>4.0999999999999996</v>
      </c>
      <c r="M102">
        <v>22</v>
      </c>
      <c r="N102">
        <v>9</v>
      </c>
      <c r="O102">
        <v>1</v>
      </c>
      <c r="P102">
        <v>7</v>
      </c>
      <c r="Q102">
        <v>2018</v>
      </c>
      <c r="R102">
        <v>4.0723019669999996</v>
      </c>
      <c r="S102">
        <v>19800</v>
      </c>
      <c r="T102">
        <v>49.91</v>
      </c>
      <c r="U102">
        <v>4.0999999999999996</v>
      </c>
      <c r="V102">
        <v>28.373333330000001</v>
      </c>
      <c r="W102">
        <v>49.9</v>
      </c>
      <c r="X102">
        <v>4.2</v>
      </c>
      <c r="Y102">
        <v>33.281428570000003</v>
      </c>
      <c r="Z102">
        <v>49.9</v>
      </c>
      <c r="AA102">
        <v>4.0999999999999996</v>
      </c>
      <c r="AB102">
        <v>20.99</v>
      </c>
      <c r="AC102">
        <v>49.9</v>
      </c>
      <c r="AD102" s="1">
        <v>43306</v>
      </c>
      <c r="AE102" t="s">
        <v>123</v>
      </c>
    </row>
    <row r="103" spans="1:31" x14ac:dyDescent="0.3">
      <c r="A103" t="s">
        <v>34</v>
      </c>
      <c r="B103" t="s">
        <v>30</v>
      </c>
      <c r="C103">
        <v>48</v>
      </c>
      <c r="D103">
        <v>894</v>
      </c>
      <c r="E103">
        <v>13</v>
      </c>
      <c r="F103">
        <v>43</v>
      </c>
      <c r="G103">
        <v>149.9</v>
      </c>
      <c r="H103">
        <v>1948.7</v>
      </c>
      <c r="I103">
        <v>33.571538459999999</v>
      </c>
      <c r="J103">
        <v>1</v>
      </c>
      <c r="K103">
        <v>533</v>
      </c>
      <c r="L103">
        <v>4.3</v>
      </c>
      <c r="M103">
        <v>22</v>
      </c>
      <c r="N103">
        <v>9</v>
      </c>
      <c r="O103">
        <v>1</v>
      </c>
      <c r="P103">
        <v>7</v>
      </c>
      <c r="Q103">
        <v>2018</v>
      </c>
      <c r="R103">
        <v>4.7445255470000003</v>
      </c>
      <c r="S103">
        <v>4840</v>
      </c>
      <c r="T103">
        <v>119.99</v>
      </c>
      <c r="U103">
        <v>4.2</v>
      </c>
      <c r="V103">
        <v>48.626666669999999</v>
      </c>
      <c r="W103">
        <v>149.9</v>
      </c>
      <c r="X103">
        <v>4.3</v>
      </c>
      <c r="Y103">
        <v>33.571538459999999</v>
      </c>
      <c r="Z103">
        <v>77.900000000000006</v>
      </c>
      <c r="AA103">
        <v>3.5</v>
      </c>
      <c r="AB103">
        <v>14.638571430000001</v>
      </c>
      <c r="AC103">
        <v>149.9</v>
      </c>
      <c r="AD103" s="1">
        <v>43305</v>
      </c>
      <c r="AE103" t="s">
        <v>114</v>
      </c>
    </row>
    <row r="104" spans="1:31" x14ac:dyDescent="0.3">
      <c r="A104" t="s">
        <v>76</v>
      </c>
      <c r="B104" t="s">
        <v>66</v>
      </c>
      <c r="C104">
        <v>57</v>
      </c>
      <c r="D104">
        <v>272</v>
      </c>
      <c r="E104">
        <v>14</v>
      </c>
      <c r="F104">
        <v>22</v>
      </c>
      <c r="G104">
        <v>78.535714285714292</v>
      </c>
      <c r="H104">
        <v>1099.5</v>
      </c>
      <c r="I104">
        <v>23.847142860000002</v>
      </c>
      <c r="J104">
        <v>1</v>
      </c>
      <c r="K104">
        <v>2500</v>
      </c>
      <c r="L104">
        <v>4.4000000000000004</v>
      </c>
      <c r="M104">
        <v>22</v>
      </c>
      <c r="N104">
        <v>9</v>
      </c>
      <c r="O104">
        <v>1</v>
      </c>
      <c r="P104">
        <v>7</v>
      </c>
      <c r="Q104">
        <v>2018</v>
      </c>
      <c r="R104">
        <v>14.432989689999999</v>
      </c>
      <c r="S104">
        <v>12000</v>
      </c>
      <c r="T104">
        <v>89.9</v>
      </c>
      <c r="U104">
        <v>4.0999999999999996</v>
      </c>
      <c r="V104">
        <v>29.79</v>
      </c>
      <c r="W104">
        <v>35</v>
      </c>
      <c r="X104">
        <v>3.7</v>
      </c>
      <c r="Y104">
        <v>17.238</v>
      </c>
      <c r="Z104">
        <v>78.535714290000001</v>
      </c>
      <c r="AA104">
        <v>4.4000000000000004</v>
      </c>
      <c r="AB104">
        <v>23.847142860000002</v>
      </c>
      <c r="AC104">
        <v>99.9</v>
      </c>
      <c r="AD104" s="1">
        <v>43305</v>
      </c>
      <c r="AE104" t="s">
        <v>114</v>
      </c>
    </row>
    <row r="105" spans="1:31" x14ac:dyDescent="0.3">
      <c r="A105" t="s">
        <v>68</v>
      </c>
      <c r="B105" t="s">
        <v>32</v>
      </c>
      <c r="C105">
        <v>50</v>
      </c>
      <c r="D105">
        <v>1257</v>
      </c>
      <c r="E105">
        <v>33</v>
      </c>
      <c r="F105">
        <v>113</v>
      </c>
      <c r="G105">
        <v>122.99000000000001</v>
      </c>
      <c r="H105">
        <v>4058.67</v>
      </c>
      <c r="I105">
        <v>33.01</v>
      </c>
      <c r="J105">
        <v>1</v>
      </c>
      <c r="K105">
        <v>700</v>
      </c>
      <c r="L105">
        <v>4.0999999999999996</v>
      </c>
      <c r="M105">
        <v>22</v>
      </c>
      <c r="N105">
        <v>9</v>
      </c>
      <c r="O105">
        <v>1</v>
      </c>
      <c r="P105">
        <v>7</v>
      </c>
      <c r="Q105">
        <v>2018</v>
      </c>
      <c r="R105">
        <v>21.15384615</v>
      </c>
      <c r="S105">
        <v>5700</v>
      </c>
      <c r="T105">
        <v>23.99</v>
      </c>
      <c r="U105">
        <v>4.3</v>
      </c>
      <c r="V105">
        <v>18.809999999999999</v>
      </c>
      <c r="W105">
        <v>79.989999999999995</v>
      </c>
      <c r="X105">
        <v>4.0999999999999996</v>
      </c>
      <c r="Y105">
        <v>16.745000000000001</v>
      </c>
      <c r="Z105">
        <v>58.99</v>
      </c>
      <c r="AA105">
        <v>3.9</v>
      </c>
      <c r="AB105">
        <v>7.67</v>
      </c>
      <c r="AC105">
        <v>122.99</v>
      </c>
      <c r="AD105" s="1">
        <v>43305</v>
      </c>
      <c r="AE105" t="s">
        <v>115</v>
      </c>
    </row>
    <row r="106" spans="1:31" x14ac:dyDescent="0.3">
      <c r="A106" t="s">
        <v>61</v>
      </c>
      <c r="B106" t="s">
        <v>36</v>
      </c>
      <c r="C106">
        <v>33</v>
      </c>
      <c r="D106">
        <v>2188</v>
      </c>
      <c r="E106">
        <v>8</v>
      </c>
      <c r="F106">
        <v>54</v>
      </c>
      <c r="G106">
        <v>139</v>
      </c>
      <c r="H106">
        <v>1112</v>
      </c>
      <c r="I106">
        <v>48.628749999999997</v>
      </c>
      <c r="J106">
        <v>2</v>
      </c>
      <c r="K106">
        <v>7650</v>
      </c>
      <c r="L106">
        <v>4.2</v>
      </c>
      <c r="M106">
        <v>22</v>
      </c>
      <c r="N106">
        <v>9</v>
      </c>
      <c r="O106">
        <v>1</v>
      </c>
      <c r="P106">
        <v>7</v>
      </c>
      <c r="Q106">
        <v>2018</v>
      </c>
      <c r="R106">
        <v>10.256410259999999</v>
      </c>
      <c r="S106">
        <v>8000</v>
      </c>
      <c r="T106">
        <v>49.91</v>
      </c>
      <c r="U106">
        <v>4.0999999999999996</v>
      </c>
      <c r="V106">
        <v>28.373333330000001</v>
      </c>
      <c r="W106">
        <v>49.9</v>
      </c>
      <c r="X106">
        <v>4.2</v>
      </c>
      <c r="Y106">
        <v>33.281428570000003</v>
      </c>
      <c r="Z106">
        <v>49.9</v>
      </c>
      <c r="AA106">
        <v>4.0999999999999996</v>
      </c>
      <c r="AB106">
        <v>20.99</v>
      </c>
      <c r="AC106">
        <v>159</v>
      </c>
      <c r="AD106" s="1">
        <v>43305</v>
      </c>
      <c r="AE106" t="s">
        <v>114</v>
      </c>
    </row>
    <row r="107" spans="1:31" x14ac:dyDescent="0.3">
      <c r="A107" t="s">
        <v>29</v>
      </c>
      <c r="B107" t="s">
        <v>30</v>
      </c>
      <c r="C107">
        <v>45</v>
      </c>
      <c r="D107">
        <v>236</v>
      </c>
      <c r="E107">
        <v>18</v>
      </c>
      <c r="F107">
        <v>43</v>
      </c>
      <c r="G107">
        <v>66.637777777777785</v>
      </c>
      <c r="H107">
        <v>1199.48</v>
      </c>
      <c r="I107">
        <v>21.16444444</v>
      </c>
      <c r="J107">
        <v>1</v>
      </c>
      <c r="K107">
        <v>173</v>
      </c>
      <c r="L107">
        <v>4</v>
      </c>
      <c r="M107">
        <v>22</v>
      </c>
      <c r="N107">
        <v>9</v>
      </c>
      <c r="O107">
        <v>1</v>
      </c>
      <c r="P107">
        <v>7</v>
      </c>
      <c r="Q107">
        <v>2018</v>
      </c>
      <c r="R107">
        <v>22.337042929999999</v>
      </c>
      <c r="S107">
        <v>2808</v>
      </c>
      <c r="T107">
        <v>119.99</v>
      </c>
      <c r="U107">
        <v>4.2</v>
      </c>
      <c r="V107">
        <v>48.626666669999999</v>
      </c>
      <c r="W107">
        <v>149.9</v>
      </c>
      <c r="X107">
        <v>4.3</v>
      </c>
      <c r="Y107">
        <v>33.571538459999999</v>
      </c>
      <c r="Z107">
        <v>77.900000000000006</v>
      </c>
      <c r="AA107">
        <v>3.5</v>
      </c>
      <c r="AB107">
        <v>14.638571430000001</v>
      </c>
      <c r="AC107">
        <v>73</v>
      </c>
      <c r="AD107" s="1">
        <v>43304</v>
      </c>
      <c r="AE107" t="s">
        <v>122</v>
      </c>
    </row>
    <row r="108" spans="1:31" x14ac:dyDescent="0.3">
      <c r="A108" t="s">
        <v>34</v>
      </c>
      <c r="B108" t="s">
        <v>30</v>
      </c>
      <c r="C108">
        <v>48</v>
      </c>
      <c r="D108">
        <v>894</v>
      </c>
      <c r="E108">
        <v>13</v>
      </c>
      <c r="F108">
        <v>43</v>
      </c>
      <c r="G108">
        <v>149.9</v>
      </c>
      <c r="H108">
        <v>1948.7</v>
      </c>
      <c r="I108">
        <v>33.571538459999999</v>
      </c>
      <c r="J108">
        <v>1</v>
      </c>
      <c r="K108">
        <v>533</v>
      </c>
      <c r="L108">
        <v>4.3</v>
      </c>
      <c r="M108">
        <v>22</v>
      </c>
      <c r="N108">
        <v>9</v>
      </c>
      <c r="O108">
        <v>1</v>
      </c>
      <c r="P108">
        <v>7</v>
      </c>
      <c r="Q108">
        <v>2018</v>
      </c>
      <c r="R108">
        <v>4.7445255470000003</v>
      </c>
      <c r="S108">
        <v>4840</v>
      </c>
      <c r="T108">
        <v>119.99</v>
      </c>
      <c r="U108">
        <v>4.2</v>
      </c>
      <c r="V108">
        <v>48.626666669999999</v>
      </c>
      <c r="W108">
        <v>149.9</v>
      </c>
      <c r="X108">
        <v>4.3</v>
      </c>
      <c r="Y108">
        <v>33.571538459999999</v>
      </c>
      <c r="Z108">
        <v>77.900000000000006</v>
      </c>
      <c r="AA108">
        <v>3.5</v>
      </c>
      <c r="AB108">
        <v>14.638571430000001</v>
      </c>
      <c r="AC108">
        <v>149.9</v>
      </c>
      <c r="AD108" s="1">
        <v>43304</v>
      </c>
      <c r="AE108" t="s">
        <v>114</v>
      </c>
    </row>
    <row r="109" spans="1:31" x14ac:dyDescent="0.3">
      <c r="A109" t="s">
        <v>65</v>
      </c>
      <c r="B109" t="s">
        <v>66</v>
      </c>
      <c r="C109">
        <v>49</v>
      </c>
      <c r="D109">
        <v>829</v>
      </c>
      <c r="E109">
        <v>10</v>
      </c>
      <c r="F109">
        <v>22</v>
      </c>
      <c r="G109">
        <v>35</v>
      </c>
      <c r="H109">
        <v>350</v>
      </c>
      <c r="I109">
        <v>17.238</v>
      </c>
      <c r="J109">
        <v>1</v>
      </c>
      <c r="K109">
        <v>850</v>
      </c>
      <c r="L109">
        <v>3.7</v>
      </c>
      <c r="M109">
        <v>22</v>
      </c>
      <c r="N109">
        <v>9</v>
      </c>
      <c r="O109">
        <v>1</v>
      </c>
      <c r="P109">
        <v>7</v>
      </c>
      <c r="Q109">
        <v>2018</v>
      </c>
      <c r="R109">
        <v>5.9388335699999999</v>
      </c>
      <c r="S109">
        <v>10000</v>
      </c>
      <c r="T109">
        <v>89.9</v>
      </c>
      <c r="U109">
        <v>4.0999999999999996</v>
      </c>
      <c r="V109">
        <v>29.79</v>
      </c>
      <c r="W109">
        <v>35</v>
      </c>
      <c r="X109">
        <v>3.7</v>
      </c>
      <c r="Y109">
        <v>17.238</v>
      </c>
      <c r="Z109">
        <v>78.535714290000001</v>
      </c>
      <c r="AA109">
        <v>4.4000000000000004</v>
      </c>
      <c r="AB109">
        <v>23.847142860000002</v>
      </c>
      <c r="AC109">
        <v>35</v>
      </c>
      <c r="AD109" s="1">
        <v>43304</v>
      </c>
      <c r="AE109" t="s">
        <v>116</v>
      </c>
    </row>
    <row r="110" spans="1:31" x14ac:dyDescent="0.3">
      <c r="A110" t="s">
        <v>68</v>
      </c>
      <c r="B110" t="s">
        <v>32</v>
      </c>
      <c r="C110">
        <v>50</v>
      </c>
      <c r="D110">
        <v>1257</v>
      </c>
      <c r="E110">
        <v>33</v>
      </c>
      <c r="F110">
        <v>113</v>
      </c>
      <c r="G110">
        <v>122.99000000000001</v>
      </c>
      <c r="H110">
        <v>4058.67</v>
      </c>
      <c r="I110">
        <v>33.01</v>
      </c>
      <c r="J110">
        <v>1</v>
      </c>
      <c r="K110">
        <v>700</v>
      </c>
      <c r="L110">
        <v>4.0999999999999996</v>
      </c>
      <c r="M110">
        <v>22</v>
      </c>
      <c r="N110">
        <v>9</v>
      </c>
      <c r="O110">
        <v>1</v>
      </c>
      <c r="P110">
        <v>7</v>
      </c>
      <c r="Q110">
        <v>2018</v>
      </c>
      <c r="R110">
        <v>21.15384615</v>
      </c>
      <c r="S110">
        <v>5700</v>
      </c>
      <c r="T110">
        <v>23.99</v>
      </c>
      <c r="U110">
        <v>4.3</v>
      </c>
      <c r="V110">
        <v>18.809999999999999</v>
      </c>
      <c r="W110">
        <v>79.989999999999995</v>
      </c>
      <c r="X110">
        <v>4.0999999999999996</v>
      </c>
      <c r="Y110">
        <v>16.745000000000001</v>
      </c>
      <c r="Z110">
        <v>58.99</v>
      </c>
      <c r="AA110">
        <v>3.9</v>
      </c>
      <c r="AB110">
        <v>7.67</v>
      </c>
      <c r="AC110">
        <v>122.99</v>
      </c>
      <c r="AD110" s="1">
        <v>43304</v>
      </c>
      <c r="AE110" t="s">
        <v>115</v>
      </c>
    </row>
    <row r="111" spans="1:31" x14ac:dyDescent="0.3">
      <c r="A111" t="s">
        <v>50</v>
      </c>
      <c r="B111" t="s">
        <v>26</v>
      </c>
      <c r="C111">
        <v>55</v>
      </c>
      <c r="D111">
        <v>312</v>
      </c>
      <c r="E111">
        <v>9</v>
      </c>
      <c r="F111">
        <v>26</v>
      </c>
      <c r="G111">
        <v>84.9</v>
      </c>
      <c r="H111">
        <v>764.1</v>
      </c>
      <c r="I111">
        <v>22.447777779999999</v>
      </c>
      <c r="J111">
        <v>1</v>
      </c>
      <c r="K111">
        <v>1550</v>
      </c>
      <c r="L111">
        <v>3.3</v>
      </c>
      <c r="M111">
        <v>22</v>
      </c>
      <c r="N111">
        <v>9</v>
      </c>
      <c r="O111">
        <v>1</v>
      </c>
      <c r="P111">
        <v>7</v>
      </c>
      <c r="Q111">
        <v>2018</v>
      </c>
      <c r="R111">
        <v>12.162162159999999</v>
      </c>
      <c r="S111">
        <v>20944</v>
      </c>
      <c r="T111">
        <v>77.933333329999996</v>
      </c>
      <c r="U111">
        <v>3.9</v>
      </c>
      <c r="V111">
        <v>19.952000000000002</v>
      </c>
      <c r="W111">
        <v>84.9</v>
      </c>
      <c r="X111">
        <v>3.3</v>
      </c>
      <c r="Y111">
        <v>22.447777779999999</v>
      </c>
      <c r="Z111">
        <v>39.99</v>
      </c>
      <c r="AA111">
        <v>4</v>
      </c>
      <c r="AB111">
        <v>20.4175</v>
      </c>
      <c r="AC111">
        <v>84.9</v>
      </c>
      <c r="AD111" s="1">
        <v>43304</v>
      </c>
      <c r="AE111" t="s">
        <v>115</v>
      </c>
    </row>
    <row r="112" spans="1:31" x14ac:dyDescent="0.3">
      <c r="A112" t="s">
        <v>37</v>
      </c>
      <c r="B112" t="s">
        <v>36</v>
      </c>
      <c r="C112">
        <v>59</v>
      </c>
      <c r="D112">
        <v>341</v>
      </c>
      <c r="E112">
        <v>14</v>
      </c>
      <c r="F112">
        <v>54</v>
      </c>
      <c r="G112">
        <v>49.9</v>
      </c>
      <c r="H112">
        <v>698.6</v>
      </c>
      <c r="I112">
        <v>33.281428570000003</v>
      </c>
      <c r="J112">
        <v>2</v>
      </c>
      <c r="K112">
        <v>1750</v>
      </c>
      <c r="L112">
        <v>4.2</v>
      </c>
      <c r="M112">
        <v>22</v>
      </c>
      <c r="N112">
        <v>9</v>
      </c>
      <c r="O112">
        <v>1</v>
      </c>
      <c r="P112">
        <v>7</v>
      </c>
      <c r="Q112">
        <v>2018</v>
      </c>
      <c r="R112">
        <v>8.4076669850000005</v>
      </c>
      <c r="S112">
        <v>32560</v>
      </c>
      <c r="T112">
        <v>49.91</v>
      </c>
      <c r="U112">
        <v>4.0999999999999996</v>
      </c>
      <c r="V112">
        <v>28.373333330000001</v>
      </c>
      <c r="W112">
        <v>49.9</v>
      </c>
      <c r="X112">
        <v>4.2</v>
      </c>
      <c r="Y112">
        <v>33.281428570000003</v>
      </c>
      <c r="Z112">
        <v>49.9</v>
      </c>
      <c r="AA112">
        <v>4.0999999999999996</v>
      </c>
      <c r="AB112">
        <v>20.99</v>
      </c>
      <c r="AC112">
        <v>49.9</v>
      </c>
      <c r="AD112" s="1">
        <v>43304</v>
      </c>
      <c r="AE112" t="s">
        <v>123</v>
      </c>
    </row>
    <row r="113" spans="1:31" x14ac:dyDescent="0.3">
      <c r="A113" t="s">
        <v>78</v>
      </c>
      <c r="B113" t="s">
        <v>36</v>
      </c>
      <c r="C113">
        <v>58</v>
      </c>
      <c r="D113">
        <v>1893</v>
      </c>
      <c r="E113">
        <v>7</v>
      </c>
      <c r="F113">
        <v>54</v>
      </c>
      <c r="G113">
        <v>99.99</v>
      </c>
      <c r="H113">
        <v>699.93</v>
      </c>
      <c r="I113">
        <v>43.68</v>
      </c>
      <c r="J113">
        <v>1</v>
      </c>
      <c r="K113">
        <v>5950</v>
      </c>
      <c r="L113">
        <v>4.3</v>
      </c>
      <c r="M113">
        <v>22</v>
      </c>
      <c r="N113">
        <v>9</v>
      </c>
      <c r="O113">
        <v>1</v>
      </c>
      <c r="P113">
        <v>7</v>
      </c>
      <c r="Q113">
        <v>2018</v>
      </c>
      <c r="R113">
        <v>7.5102040819999996</v>
      </c>
      <c r="S113">
        <v>8000</v>
      </c>
      <c r="T113">
        <v>49.91</v>
      </c>
      <c r="U113">
        <v>4.0999999999999996</v>
      </c>
      <c r="V113">
        <v>28.373333330000001</v>
      </c>
      <c r="W113">
        <v>49.9</v>
      </c>
      <c r="X113">
        <v>4.2</v>
      </c>
      <c r="Y113">
        <v>33.281428570000003</v>
      </c>
      <c r="Z113">
        <v>49.9</v>
      </c>
      <c r="AA113">
        <v>4.0999999999999996</v>
      </c>
      <c r="AB113">
        <v>20.99</v>
      </c>
      <c r="AC113">
        <v>89.99</v>
      </c>
      <c r="AD113" s="1">
        <v>43303</v>
      </c>
      <c r="AE113" t="s">
        <v>114</v>
      </c>
    </row>
    <row r="114" spans="1:31" x14ac:dyDescent="0.3">
      <c r="A114" t="s">
        <v>63</v>
      </c>
      <c r="B114" t="s">
        <v>30</v>
      </c>
      <c r="C114">
        <v>59</v>
      </c>
      <c r="D114">
        <v>1893</v>
      </c>
      <c r="E114">
        <v>9</v>
      </c>
      <c r="F114">
        <v>43</v>
      </c>
      <c r="G114">
        <v>119.99000000000001</v>
      </c>
      <c r="H114">
        <v>1079.9100000000001</v>
      </c>
      <c r="I114">
        <v>48.626666669999999</v>
      </c>
      <c r="J114">
        <v>1</v>
      </c>
      <c r="K114">
        <v>6550</v>
      </c>
      <c r="L114">
        <v>4.2</v>
      </c>
      <c r="M114">
        <v>22</v>
      </c>
      <c r="N114">
        <v>9</v>
      </c>
      <c r="O114">
        <v>1</v>
      </c>
      <c r="P114">
        <v>7</v>
      </c>
      <c r="Q114">
        <v>2018</v>
      </c>
      <c r="R114">
        <v>4.9617346939999996</v>
      </c>
      <c r="S114">
        <v>8000</v>
      </c>
      <c r="T114">
        <v>119.99</v>
      </c>
      <c r="U114">
        <v>4.2</v>
      </c>
      <c r="V114">
        <v>48.626666669999999</v>
      </c>
      <c r="W114">
        <v>149.9</v>
      </c>
      <c r="X114">
        <v>4.3</v>
      </c>
      <c r="Y114">
        <v>33.571538459999999</v>
      </c>
      <c r="Z114">
        <v>77.900000000000006</v>
      </c>
      <c r="AA114">
        <v>3.5</v>
      </c>
      <c r="AB114">
        <v>14.638571430000001</v>
      </c>
      <c r="AC114">
        <v>114.49115380000001</v>
      </c>
      <c r="AD114" s="1">
        <v>43302</v>
      </c>
      <c r="AE114" t="s">
        <v>114</v>
      </c>
    </row>
    <row r="115" spans="1:31" x14ac:dyDescent="0.3">
      <c r="A115" t="s">
        <v>62</v>
      </c>
      <c r="B115" t="s">
        <v>32</v>
      </c>
      <c r="C115">
        <v>48</v>
      </c>
      <c r="D115">
        <v>575</v>
      </c>
      <c r="E115">
        <v>3</v>
      </c>
      <c r="F115">
        <v>113</v>
      </c>
      <c r="G115">
        <v>23.99</v>
      </c>
      <c r="H115">
        <v>71.97</v>
      </c>
      <c r="I115">
        <v>18.809999999999999</v>
      </c>
      <c r="J115">
        <v>1</v>
      </c>
      <c r="K115">
        <v>100</v>
      </c>
      <c r="L115">
        <v>4.3</v>
      </c>
      <c r="M115">
        <v>22</v>
      </c>
      <c r="N115">
        <v>9</v>
      </c>
      <c r="O115">
        <v>1</v>
      </c>
      <c r="P115">
        <v>7</v>
      </c>
      <c r="Q115">
        <v>2018</v>
      </c>
      <c r="R115">
        <v>9.1230158729999999</v>
      </c>
      <c r="S115">
        <v>4500</v>
      </c>
      <c r="T115">
        <v>19.989999999999998</v>
      </c>
      <c r="U115">
        <v>4.3</v>
      </c>
      <c r="V115">
        <v>18.809999999999999</v>
      </c>
      <c r="W115">
        <v>79.989999999999995</v>
      </c>
      <c r="X115">
        <v>4.0999999999999996</v>
      </c>
      <c r="Y115">
        <v>16.745000000000001</v>
      </c>
      <c r="Z115">
        <v>58.99</v>
      </c>
      <c r="AA115">
        <v>3.9</v>
      </c>
      <c r="AB115">
        <v>7.67</v>
      </c>
      <c r="AC115">
        <v>23.99</v>
      </c>
      <c r="AD115" s="1">
        <v>43302</v>
      </c>
      <c r="AE115" t="s">
        <v>122</v>
      </c>
    </row>
    <row r="116" spans="1:31" x14ac:dyDescent="0.3">
      <c r="A116" t="s">
        <v>34</v>
      </c>
      <c r="B116" t="s">
        <v>30</v>
      </c>
      <c r="C116">
        <v>48</v>
      </c>
      <c r="D116">
        <v>894</v>
      </c>
      <c r="E116">
        <v>13</v>
      </c>
      <c r="F116">
        <v>43</v>
      </c>
      <c r="G116">
        <v>149.9</v>
      </c>
      <c r="H116">
        <v>1948.7</v>
      </c>
      <c r="I116">
        <v>33.571538459999999</v>
      </c>
      <c r="J116">
        <v>1</v>
      </c>
      <c r="K116">
        <v>533</v>
      </c>
      <c r="L116">
        <v>4.3</v>
      </c>
      <c r="M116">
        <v>22</v>
      </c>
      <c r="N116">
        <v>9</v>
      </c>
      <c r="O116">
        <v>1</v>
      </c>
      <c r="P116">
        <v>7</v>
      </c>
      <c r="Q116">
        <v>2018</v>
      </c>
      <c r="R116">
        <v>4.7445255470000003</v>
      </c>
      <c r="S116">
        <v>4840</v>
      </c>
      <c r="T116">
        <v>119.99</v>
      </c>
      <c r="U116">
        <v>4.2</v>
      </c>
      <c r="V116">
        <v>48.626666669999999</v>
      </c>
      <c r="W116">
        <v>149.9</v>
      </c>
      <c r="X116">
        <v>4.3</v>
      </c>
      <c r="Y116">
        <v>33.571538459999999</v>
      </c>
      <c r="Z116">
        <v>77.900000000000006</v>
      </c>
      <c r="AA116">
        <v>3.5</v>
      </c>
      <c r="AB116">
        <v>14.638571430000001</v>
      </c>
      <c r="AC116">
        <v>149.9</v>
      </c>
      <c r="AD116" s="1">
        <v>43301</v>
      </c>
      <c r="AE116" t="s">
        <v>114</v>
      </c>
    </row>
    <row r="117" spans="1:31" x14ac:dyDescent="0.3">
      <c r="A117" t="s">
        <v>77</v>
      </c>
      <c r="B117" t="s">
        <v>32</v>
      </c>
      <c r="C117">
        <v>50</v>
      </c>
      <c r="D117">
        <v>1257</v>
      </c>
      <c r="E117">
        <v>27</v>
      </c>
      <c r="F117">
        <v>113</v>
      </c>
      <c r="G117">
        <v>66.989999999999995</v>
      </c>
      <c r="H117">
        <v>1808.73</v>
      </c>
      <c r="I117">
        <v>25.90074074</v>
      </c>
      <c r="J117">
        <v>1</v>
      </c>
      <c r="K117">
        <v>350</v>
      </c>
      <c r="L117">
        <v>3.9</v>
      </c>
      <c r="M117">
        <v>22</v>
      </c>
      <c r="N117">
        <v>9</v>
      </c>
      <c r="O117">
        <v>1</v>
      </c>
      <c r="P117">
        <v>7</v>
      </c>
      <c r="Q117">
        <v>2018</v>
      </c>
      <c r="R117">
        <v>18</v>
      </c>
      <c r="S117">
        <v>2964</v>
      </c>
      <c r="T117">
        <v>23.99</v>
      </c>
      <c r="U117">
        <v>4.3</v>
      </c>
      <c r="V117">
        <v>18.809999999999999</v>
      </c>
      <c r="W117">
        <v>79.989999999999995</v>
      </c>
      <c r="X117">
        <v>4.0999999999999996</v>
      </c>
      <c r="Y117">
        <v>16.745000000000001</v>
      </c>
      <c r="Z117">
        <v>58.99</v>
      </c>
      <c r="AA117">
        <v>3.9</v>
      </c>
      <c r="AB117">
        <v>7.67</v>
      </c>
      <c r="AC117">
        <v>66.989999999999995</v>
      </c>
      <c r="AD117" s="1">
        <v>43301</v>
      </c>
      <c r="AE117" t="s">
        <v>115</v>
      </c>
    </row>
    <row r="118" spans="1:31" x14ac:dyDescent="0.3">
      <c r="A118" t="s">
        <v>42</v>
      </c>
      <c r="B118" t="s">
        <v>32</v>
      </c>
      <c r="C118">
        <v>59</v>
      </c>
      <c r="D118">
        <v>492</v>
      </c>
      <c r="E118">
        <v>2</v>
      </c>
      <c r="F118">
        <v>113</v>
      </c>
      <c r="G118">
        <v>58.99</v>
      </c>
      <c r="H118">
        <v>117.98</v>
      </c>
      <c r="I118">
        <v>7.67</v>
      </c>
      <c r="J118">
        <v>2</v>
      </c>
      <c r="K118">
        <v>200</v>
      </c>
      <c r="L118">
        <v>3.9</v>
      </c>
      <c r="M118">
        <v>22</v>
      </c>
      <c r="N118">
        <v>9</v>
      </c>
      <c r="O118">
        <v>1</v>
      </c>
      <c r="P118">
        <v>7</v>
      </c>
      <c r="Q118">
        <v>2018</v>
      </c>
      <c r="R118">
        <v>6.0714285710000002</v>
      </c>
      <c r="S118">
        <v>3960</v>
      </c>
      <c r="T118">
        <v>23.99</v>
      </c>
      <c r="U118">
        <v>4.3</v>
      </c>
      <c r="V118">
        <v>18.809999999999999</v>
      </c>
      <c r="W118">
        <v>79.989999999999995</v>
      </c>
      <c r="X118">
        <v>4.0999999999999996</v>
      </c>
      <c r="Y118">
        <v>16.745000000000001</v>
      </c>
      <c r="Z118">
        <v>58.99</v>
      </c>
      <c r="AA118">
        <v>3.9</v>
      </c>
      <c r="AB118">
        <v>7.67</v>
      </c>
      <c r="AC118">
        <v>58.99</v>
      </c>
      <c r="AD118" s="1">
        <v>43301</v>
      </c>
      <c r="AE118" t="s">
        <v>115</v>
      </c>
    </row>
    <row r="119" spans="1:31" x14ac:dyDescent="0.3">
      <c r="A119" t="s">
        <v>74</v>
      </c>
      <c r="B119" t="s">
        <v>26</v>
      </c>
      <c r="C119">
        <v>38</v>
      </c>
      <c r="D119">
        <v>735</v>
      </c>
      <c r="E119">
        <v>2</v>
      </c>
      <c r="F119">
        <v>26</v>
      </c>
      <c r="G119">
        <v>47.9</v>
      </c>
      <c r="H119">
        <v>95.8</v>
      </c>
      <c r="I119">
        <v>13.6875</v>
      </c>
      <c r="J119">
        <v>5</v>
      </c>
      <c r="K119">
        <v>800</v>
      </c>
      <c r="L119">
        <v>4.2</v>
      </c>
      <c r="M119">
        <v>22</v>
      </c>
      <c r="N119">
        <v>9</v>
      </c>
      <c r="O119">
        <v>1</v>
      </c>
      <c r="P119">
        <v>7</v>
      </c>
      <c r="Q119">
        <v>2018</v>
      </c>
      <c r="R119">
        <v>3.448275862</v>
      </c>
      <c r="S119">
        <v>8000</v>
      </c>
      <c r="T119">
        <v>77.933333329999996</v>
      </c>
      <c r="U119">
        <v>3.9</v>
      </c>
      <c r="V119">
        <v>19.952000000000002</v>
      </c>
      <c r="W119">
        <v>47.9</v>
      </c>
      <c r="X119">
        <v>4.2</v>
      </c>
      <c r="Y119">
        <v>24.69</v>
      </c>
      <c r="Z119">
        <v>39.99</v>
      </c>
      <c r="AA119">
        <v>4</v>
      </c>
      <c r="AB119">
        <v>20.4175</v>
      </c>
      <c r="AC119">
        <v>47.9</v>
      </c>
      <c r="AD119" s="1">
        <v>43301</v>
      </c>
      <c r="AE119" t="s">
        <v>122</v>
      </c>
    </row>
    <row r="120" spans="1:31" x14ac:dyDescent="0.3">
      <c r="A120" t="s">
        <v>58</v>
      </c>
      <c r="B120" t="s">
        <v>33</v>
      </c>
      <c r="C120">
        <v>35</v>
      </c>
      <c r="D120">
        <v>640</v>
      </c>
      <c r="E120">
        <v>14</v>
      </c>
      <c r="F120">
        <v>90</v>
      </c>
      <c r="G120">
        <v>157.14285714285714</v>
      </c>
      <c r="H120">
        <v>2200</v>
      </c>
      <c r="I120">
        <v>16.65714286</v>
      </c>
      <c r="J120">
        <v>1</v>
      </c>
      <c r="K120">
        <v>335</v>
      </c>
      <c r="L120">
        <v>4.0999999999999996</v>
      </c>
      <c r="M120">
        <v>22</v>
      </c>
      <c r="N120">
        <v>9</v>
      </c>
      <c r="O120">
        <v>1</v>
      </c>
      <c r="P120">
        <v>7</v>
      </c>
      <c r="Q120">
        <v>2018</v>
      </c>
      <c r="R120">
        <v>31.194690269999999</v>
      </c>
      <c r="S120">
        <v>2992</v>
      </c>
      <c r="T120">
        <v>118.3636364</v>
      </c>
      <c r="U120">
        <v>4.2</v>
      </c>
      <c r="V120">
        <v>15.48</v>
      </c>
      <c r="W120">
        <v>105</v>
      </c>
      <c r="X120">
        <v>4.2</v>
      </c>
      <c r="Y120">
        <v>24.938749999999999</v>
      </c>
      <c r="Z120">
        <v>155</v>
      </c>
      <c r="AA120">
        <v>3.8</v>
      </c>
      <c r="AB120">
        <v>16.47</v>
      </c>
      <c r="AC120">
        <v>152.6333333</v>
      </c>
      <c r="AD120" s="1">
        <v>43300</v>
      </c>
      <c r="AE120" t="s">
        <v>115</v>
      </c>
    </row>
    <row r="121" spans="1:31" x14ac:dyDescent="0.3">
      <c r="A121" t="s">
        <v>77</v>
      </c>
      <c r="B121" t="s">
        <v>32</v>
      </c>
      <c r="C121">
        <v>50</v>
      </c>
      <c r="D121">
        <v>1257</v>
      </c>
      <c r="E121">
        <v>27</v>
      </c>
      <c r="F121">
        <v>113</v>
      </c>
      <c r="G121">
        <v>66.989999999999995</v>
      </c>
      <c r="H121">
        <v>1808.73</v>
      </c>
      <c r="I121">
        <v>25.90074074</v>
      </c>
      <c r="J121">
        <v>1</v>
      </c>
      <c r="K121">
        <v>350</v>
      </c>
      <c r="L121">
        <v>3.9</v>
      </c>
      <c r="M121">
        <v>22</v>
      </c>
      <c r="N121">
        <v>9</v>
      </c>
      <c r="O121">
        <v>1</v>
      </c>
      <c r="P121">
        <v>7</v>
      </c>
      <c r="Q121">
        <v>2018</v>
      </c>
      <c r="R121">
        <v>18</v>
      </c>
      <c r="S121">
        <v>2964</v>
      </c>
      <c r="T121">
        <v>23.99</v>
      </c>
      <c r="U121">
        <v>4.3</v>
      </c>
      <c r="V121">
        <v>18.809999999999999</v>
      </c>
      <c r="W121">
        <v>79.989999999999995</v>
      </c>
      <c r="X121">
        <v>4.0999999999999996</v>
      </c>
      <c r="Y121">
        <v>16.745000000000001</v>
      </c>
      <c r="Z121">
        <v>58.99</v>
      </c>
      <c r="AA121">
        <v>3.9</v>
      </c>
      <c r="AB121">
        <v>7.67</v>
      </c>
      <c r="AC121">
        <v>66.989999999999995</v>
      </c>
      <c r="AD121" s="1">
        <v>43300</v>
      </c>
      <c r="AE121" t="s">
        <v>115</v>
      </c>
    </row>
    <row r="122" spans="1:31" x14ac:dyDescent="0.3">
      <c r="A122" t="s">
        <v>50</v>
      </c>
      <c r="B122" t="s">
        <v>26</v>
      </c>
      <c r="C122">
        <v>55</v>
      </c>
      <c r="D122">
        <v>312</v>
      </c>
      <c r="E122">
        <v>9</v>
      </c>
      <c r="F122">
        <v>26</v>
      </c>
      <c r="G122">
        <v>84.9</v>
      </c>
      <c r="H122">
        <v>764.1</v>
      </c>
      <c r="I122">
        <v>22.447777779999999</v>
      </c>
      <c r="J122">
        <v>1</v>
      </c>
      <c r="K122">
        <v>1550</v>
      </c>
      <c r="L122">
        <v>3.3</v>
      </c>
      <c r="M122">
        <v>22</v>
      </c>
      <c r="N122">
        <v>9</v>
      </c>
      <c r="O122">
        <v>1</v>
      </c>
      <c r="P122">
        <v>7</v>
      </c>
      <c r="Q122">
        <v>2018</v>
      </c>
      <c r="R122">
        <v>12.162162159999999</v>
      </c>
      <c r="S122">
        <v>20944</v>
      </c>
      <c r="T122">
        <v>77.933333329999996</v>
      </c>
      <c r="U122">
        <v>3.9</v>
      </c>
      <c r="V122">
        <v>19.952000000000002</v>
      </c>
      <c r="W122">
        <v>84.9</v>
      </c>
      <c r="X122">
        <v>3.3</v>
      </c>
      <c r="Y122">
        <v>22.447777779999999</v>
      </c>
      <c r="Z122">
        <v>39.99</v>
      </c>
      <c r="AA122">
        <v>4</v>
      </c>
      <c r="AB122">
        <v>20.4175</v>
      </c>
      <c r="AC122">
        <v>84.9</v>
      </c>
      <c r="AD122" s="1">
        <v>43300</v>
      </c>
      <c r="AE122" t="s">
        <v>115</v>
      </c>
    </row>
    <row r="123" spans="1:31" x14ac:dyDescent="0.3">
      <c r="A123" t="s">
        <v>82</v>
      </c>
      <c r="B123" t="s">
        <v>30</v>
      </c>
      <c r="C123">
        <v>33</v>
      </c>
      <c r="D123">
        <v>300</v>
      </c>
      <c r="E123">
        <v>3</v>
      </c>
      <c r="F123">
        <v>43</v>
      </c>
      <c r="G123">
        <v>78.899999999999991</v>
      </c>
      <c r="H123">
        <v>236.7</v>
      </c>
      <c r="I123">
        <v>13.44</v>
      </c>
      <c r="J123">
        <v>1</v>
      </c>
      <c r="K123">
        <v>207</v>
      </c>
      <c r="L123">
        <v>3.5</v>
      </c>
      <c r="M123">
        <v>22</v>
      </c>
      <c r="N123">
        <v>9</v>
      </c>
      <c r="O123">
        <v>1</v>
      </c>
      <c r="P123">
        <v>7</v>
      </c>
      <c r="Q123">
        <v>2018</v>
      </c>
      <c r="R123">
        <v>2.4193548389999999</v>
      </c>
      <c r="S123">
        <v>2926</v>
      </c>
      <c r="T123">
        <v>119.99</v>
      </c>
      <c r="U123">
        <v>4.2</v>
      </c>
      <c r="V123">
        <v>48.626666669999999</v>
      </c>
      <c r="W123">
        <v>149.9</v>
      </c>
      <c r="X123">
        <v>4.3</v>
      </c>
      <c r="Y123">
        <v>33.571538459999999</v>
      </c>
      <c r="Z123">
        <v>77.900000000000006</v>
      </c>
      <c r="AA123">
        <v>3.5</v>
      </c>
      <c r="AB123">
        <v>14.638571430000001</v>
      </c>
      <c r="AC123">
        <v>89.9</v>
      </c>
      <c r="AD123" s="1">
        <v>43299</v>
      </c>
      <c r="AE123" t="s">
        <v>116</v>
      </c>
    </row>
    <row r="124" spans="1:31" x14ac:dyDescent="0.3">
      <c r="A124" t="s">
        <v>53</v>
      </c>
      <c r="B124" t="s">
        <v>36</v>
      </c>
      <c r="C124">
        <v>47</v>
      </c>
      <c r="D124">
        <v>1893</v>
      </c>
      <c r="E124">
        <v>5</v>
      </c>
      <c r="F124">
        <v>54</v>
      </c>
      <c r="G124">
        <v>99.99</v>
      </c>
      <c r="H124">
        <v>499.95</v>
      </c>
      <c r="I124">
        <v>44.231999999999999</v>
      </c>
      <c r="J124">
        <v>1</v>
      </c>
      <c r="K124">
        <v>6050</v>
      </c>
      <c r="L124">
        <v>4.0999999999999996</v>
      </c>
      <c r="M124">
        <v>22</v>
      </c>
      <c r="N124">
        <v>9</v>
      </c>
      <c r="O124">
        <v>1</v>
      </c>
      <c r="P124">
        <v>7</v>
      </c>
      <c r="Q124">
        <v>2018</v>
      </c>
      <c r="R124">
        <v>5.2049512990000002</v>
      </c>
      <c r="S124">
        <v>8000</v>
      </c>
      <c r="T124">
        <v>49.91</v>
      </c>
      <c r="U124">
        <v>4.0999999999999996</v>
      </c>
      <c r="V124">
        <v>28.373333330000001</v>
      </c>
      <c r="W124">
        <v>49.9</v>
      </c>
      <c r="X124">
        <v>4.2</v>
      </c>
      <c r="Y124">
        <v>33.281428570000003</v>
      </c>
      <c r="Z124">
        <v>49.9</v>
      </c>
      <c r="AA124">
        <v>4.0999999999999996</v>
      </c>
      <c r="AB124">
        <v>20.99</v>
      </c>
      <c r="AC124">
        <v>96.656666670000007</v>
      </c>
      <c r="AD124" s="1">
        <v>43299</v>
      </c>
      <c r="AE124" t="s">
        <v>115</v>
      </c>
    </row>
    <row r="125" spans="1:31" x14ac:dyDescent="0.3">
      <c r="A125" t="s">
        <v>31</v>
      </c>
      <c r="B125" t="s">
        <v>32</v>
      </c>
      <c r="C125">
        <v>40</v>
      </c>
      <c r="D125">
        <v>409</v>
      </c>
      <c r="E125">
        <v>5</v>
      </c>
      <c r="F125">
        <v>90</v>
      </c>
      <c r="G125">
        <v>51.512</v>
      </c>
      <c r="H125">
        <v>257.56</v>
      </c>
      <c r="I125">
        <v>14.368</v>
      </c>
      <c r="J125">
        <v>1</v>
      </c>
      <c r="K125">
        <v>1110</v>
      </c>
      <c r="L125">
        <v>4.2</v>
      </c>
      <c r="M125">
        <v>22</v>
      </c>
      <c r="N125">
        <v>9</v>
      </c>
      <c r="O125">
        <v>1</v>
      </c>
      <c r="P125">
        <v>7</v>
      </c>
      <c r="Q125">
        <v>2018</v>
      </c>
      <c r="R125">
        <v>3.225806452</v>
      </c>
      <c r="S125">
        <v>3762</v>
      </c>
      <c r="T125">
        <v>23.99</v>
      </c>
      <c r="U125">
        <v>4.3</v>
      </c>
      <c r="V125">
        <v>18.809999999999999</v>
      </c>
      <c r="W125">
        <v>79.989999999999995</v>
      </c>
      <c r="X125">
        <v>4.0999999999999996</v>
      </c>
      <c r="Y125">
        <v>16.745000000000001</v>
      </c>
      <c r="Z125">
        <v>58.99</v>
      </c>
      <c r="AA125">
        <v>3.9</v>
      </c>
      <c r="AB125">
        <v>7.67</v>
      </c>
      <c r="AC125">
        <v>49.98</v>
      </c>
      <c r="AD125" s="1">
        <v>43299</v>
      </c>
      <c r="AE125" t="s">
        <v>122</v>
      </c>
    </row>
    <row r="126" spans="1:31" x14ac:dyDescent="0.3">
      <c r="A126" t="s">
        <v>48</v>
      </c>
      <c r="B126" t="s">
        <v>49</v>
      </c>
      <c r="C126">
        <v>29</v>
      </c>
      <c r="D126">
        <v>178</v>
      </c>
      <c r="E126">
        <v>5</v>
      </c>
      <c r="F126">
        <v>13</v>
      </c>
      <c r="G126">
        <v>118.7</v>
      </c>
      <c r="H126">
        <v>593.5</v>
      </c>
      <c r="I126">
        <v>15.978</v>
      </c>
      <c r="J126">
        <v>1</v>
      </c>
      <c r="K126">
        <v>400</v>
      </c>
      <c r="L126">
        <v>4.4000000000000004</v>
      </c>
      <c r="M126">
        <v>22</v>
      </c>
      <c r="N126">
        <v>9</v>
      </c>
      <c r="O126">
        <v>1</v>
      </c>
      <c r="P126">
        <v>7</v>
      </c>
      <c r="Q126">
        <v>2018</v>
      </c>
      <c r="R126">
        <v>6.0975609759999996</v>
      </c>
      <c r="S126">
        <v>4693</v>
      </c>
      <c r="T126">
        <v>49.99</v>
      </c>
      <c r="U126">
        <v>4.3</v>
      </c>
      <c r="V126">
        <v>12.522500000000001</v>
      </c>
      <c r="W126">
        <v>118.7</v>
      </c>
      <c r="X126">
        <v>4.4000000000000004</v>
      </c>
      <c r="Y126">
        <v>15.978</v>
      </c>
      <c r="Z126">
        <v>118.7</v>
      </c>
      <c r="AA126">
        <v>4.4000000000000004</v>
      </c>
      <c r="AB126">
        <v>15.978</v>
      </c>
      <c r="AC126">
        <v>119.1785714</v>
      </c>
      <c r="AD126" s="1">
        <v>43299</v>
      </c>
      <c r="AE126" t="s">
        <v>115</v>
      </c>
    </row>
    <row r="127" spans="1:31" x14ac:dyDescent="0.3">
      <c r="A127" t="s">
        <v>63</v>
      </c>
      <c r="B127" t="s">
        <v>30</v>
      </c>
      <c r="C127">
        <v>59</v>
      </c>
      <c r="D127">
        <v>1893</v>
      </c>
      <c r="E127">
        <v>9</v>
      </c>
      <c r="F127">
        <v>43</v>
      </c>
      <c r="G127">
        <v>119.99000000000001</v>
      </c>
      <c r="H127">
        <v>1079.9100000000001</v>
      </c>
      <c r="I127">
        <v>48.626666669999999</v>
      </c>
      <c r="J127">
        <v>1</v>
      </c>
      <c r="K127">
        <v>6550</v>
      </c>
      <c r="L127">
        <v>4.2</v>
      </c>
      <c r="M127">
        <v>22</v>
      </c>
      <c r="N127">
        <v>9</v>
      </c>
      <c r="O127">
        <v>1</v>
      </c>
      <c r="P127">
        <v>7</v>
      </c>
      <c r="Q127">
        <v>2018</v>
      </c>
      <c r="R127">
        <v>4.9617346939999996</v>
      </c>
      <c r="S127">
        <v>8000</v>
      </c>
      <c r="T127">
        <v>119.99</v>
      </c>
      <c r="U127">
        <v>4.2</v>
      </c>
      <c r="V127">
        <v>48.626666669999999</v>
      </c>
      <c r="W127">
        <v>149.9</v>
      </c>
      <c r="X127">
        <v>4.3</v>
      </c>
      <c r="Y127">
        <v>33.571538459999999</v>
      </c>
      <c r="Z127">
        <v>77.900000000000006</v>
      </c>
      <c r="AA127">
        <v>3.5</v>
      </c>
      <c r="AB127">
        <v>14.638571430000001</v>
      </c>
      <c r="AC127">
        <v>114.49115380000001</v>
      </c>
      <c r="AD127" s="1">
        <v>43298</v>
      </c>
      <c r="AE127" t="s">
        <v>114</v>
      </c>
    </row>
    <row r="128" spans="1:31" x14ac:dyDescent="0.3">
      <c r="A128" t="s">
        <v>34</v>
      </c>
      <c r="B128" t="s">
        <v>30</v>
      </c>
      <c r="C128">
        <v>48</v>
      </c>
      <c r="D128">
        <v>894</v>
      </c>
      <c r="E128">
        <v>13</v>
      </c>
      <c r="F128">
        <v>43</v>
      </c>
      <c r="G128">
        <v>149.9</v>
      </c>
      <c r="H128">
        <v>1948.7</v>
      </c>
      <c r="I128">
        <v>33.571538459999999</v>
      </c>
      <c r="J128">
        <v>1</v>
      </c>
      <c r="K128">
        <v>533</v>
      </c>
      <c r="L128">
        <v>4.3</v>
      </c>
      <c r="M128">
        <v>22</v>
      </c>
      <c r="N128">
        <v>9</v>
      </c>
      <c r="O128">
        <v>1</v>
      </c>
      <c r="P128">
        <v>7</v>
      </c>
      <c r="Q128">
        <v>2018</v>
      </c>
      <c r="R128">
        <v>4.7445255470000003</v>
      </c>
      <c r="S128">
        <v>4840</v>
      </c>
      <c r="T128">
        <v>119.99</v>
      </c>
      <c r="U128">
        <v>4.2</v>
      </c>
      <c r="V128">
        <v>48.626666669999999</v>
      </c>
      <c r="W128">
        <v>149.9</v>
      </c>
      <c r="X128">
        <v>4.3</v>
      </c>
      <c r="Y128">
        <v>33.571538459999999</v>
      </c>
      <c r="Z128">
        <v>77.900000000000006</v>
      </c>
      <c r="AA128">
        <v>3.5</v>
      </c>
      <c r="AB128">
        <v>14.638571430000001</v>
      </c>
      <c r="AC128">
        <v>149.9</v>
      </c>
      <c r="AD128" s="1">
        <v>43298</v>
      </c>
      <c r="AE128" t="s">
        <v>114</v>
      </c>
    </row>
    <row r="129" spans="1:31" x14ac:dyDescent="0.3">
      <c r="A129" t="s">
        <v>76</v>
      </c>
      <c r="B129" t="s">
        <v>66</v>
      </c>
      <c r="C129">
        <v>57</v>
      </c>
      <c r="D129">
        <v>272</v>
      </c>
      <c r="E129">
        <v>14</v>
      </c>
      <c r="F129">
        <v>22</v>
      </c>
      <c r="G129">
        <v>78.535714285714292</v>
      </c>
      <c r="H129">
        <v>1099.5</v>
      </c>
      <c r="I129">
        <v>23.847142860000002</v>
      </c>
      <c r="J129">
        <v>1</v>
      </c>
      <c r="K129">
        <v>2500</v>
      </c>
      <c r="L129">
        <v>4.4000000000000004</v>
      </c>
      <c r="M129">
        <v>22</v>
      </c>
      <c r="N129">
        <v>9</v>
      </c>
      <c r="O129">
        <v>1</v>
      </c>
      <c r="P129">
        <v>7</v>
      </c>
      <c r="Q129">
        <v>2018</v>
      </c>
      <c r="R129">
        <v>14.432989689999999</v>
      </c>
      <c r="S129">
        <v>12000</v>
      </c>
      <c r="T129">
        <v>89.9</v>
      </c>
      <c r="U129">
        <v>4.0999999999999996</v>
      </c>
      <c r="V129">
        <v>29.79</v>
      </c>
      <c r="W129">
        <v>35</v>
      </c>
      <c r="X129">
        <v>3.7</v>
      </c>
      <c r="Y129">
        <v>17.238</v>
      </c>
      <c r="Z129">
        <v>78.535714290000001</v>
      </c>
      <c r="AA129">
        <v>4.4000000000000004</v>
      </c>
      <c r="AB129">
        <v>23.847142860000002</v>
      </c>
      <c r="AC129">
        <v>99.9</v>
      </c>
      <c r="AD129" s="1">
        <v>43298</v>
      </c>
      <c r="AE129" t="s">
        <v>114</v>
      </c>
    </row>
    <row r="130" spans="1:31" x14ac:dyDescent="0.3">
      <c r="A130" t="s">
        <v>65</v>
      </c>
      <c r="B130" t="s">
        <v>66</v>
      </c>
      <c r="C130">
        <v>49</v>
      </c>
      <c r="D130">
        <v>829</v>
      </c>
      <c r="E130">
        <v>10</v>
      </c>
      <c r="F130">
        <v>22</v>
      </c>
      <c r="G130">
        <v>35</v>
      </c>
      <c r="H130">
        <v>350</v>
      </c>
      <c r="I130">
        <v>17.238</v>
      </c>
      <c r="J130">
        <v>1</v>
      </c>
      <c r="K130">
        <v>850</v>
      </c>
      <c r="L130">
        <v>3.7</v>
      </c>
      <c r="M130">
        <v>22</v>
      </c>
      <c r="N130">
        <v>9</v>
      </c>
      <c r="O130">
        <v>1</v>
      </c>
      <c r="P130">
        <v>7</v>
      </c>
      <c r="Q130">
        <v>2018</v>
      </c>
      <c r="R130">
        <v>5.9388335699999999</v>
      </c>
      <c r="S130">
        <v>10000</v>
      </c>
      <c r="T130">
        <v>89.9</v>
      </c>
      <c r="U130">
        <v>4.0999999999999996</v>
      </c>
      <c r="V130">
        <v>29.79</v>
      </c>
      <c r="W130">
        <v>35</v>
      </c>
      <c r="X130">
        <v>3.7</v>
      </c>
      <c r="Y130">
        <v>17.238</v>
      </c>
      <c r="Z130">
        <v>78.535714290000001</v>
      </c>
      <c r="AA130">
        <v>4.4000000000000004</v>
      </c>
      <c r="AB130">
        <v>23.847142860000002</v>
      </c>
      <c r="AC130">
        <v>35</v>
      </c>
      <c r="AD130" s="1">
        <v>43298</v>
      </c>
      <c r="AE130" t="s">
        <v>116</v>
      </c>
    </row>
    <row r="131" spans="1:31" x14ac:dyDescent="0.3">
      <c r="A131" t="s">
        <v>27</v>
      </c>
      <c r="B131" t="s">
        <v>36</v>
      </c>
      <c r="C131">
        <v>58</v>
      </c>
      <c r="D131">
        <v>340</v>
      </c>
      <c r="E131">
        <v>9</v>
      </c>
      <c r="F131">
        <v>54</v>
      </c>
      <c r="G131">
        <v>49.900000000000006</v>
      </c>
      <c r="H131">
        <v>449.1</v>
      </c>
      <c r="I131">
        <v>17.7532</v>
      </c>
      <c r="J131">
        <v>2</v>
      </c>
      <c r="K131">
        <v>1500</v>
      </c>
      <c r="L131">
        <v>4</v>
      </c>
      <c r="M131">
        <v>22</v>
      </c>
      <c r="N131">
        <v>9</v>
      </c>
      <c r="O131">
        <v>1</v>
      </c>
      <c r="P131">
        <v>7</v>
      </c>
      <c r="Q131">
        <v>2018</v>
      </c>
      <c r="R131">
        <v>7.2610239720000003</v>
      </c>
      <c r="S131">
        <v>19800</v>
      </c>
      <c r="T131">
        <v>49.91</v>
      </c>
      <c r="U131">
        <v>4.0999999999999996</v>
      </c>
      <c r="V131">
        <v>28.373333330000001</v>
      </c>
      <c r="W131">
        <v>49.9</v>
      </c>
      <c r="X131">
        <v>4.2</v>
      </c>
      <c r="Y131">
        <v>33.281428570000003</v>
      </c>
      <c r="Z131">
        <v>49.9</v>
      </c>
      <c r="AA131">
        <v>4.0999999999999996</v>
      </c>
      <c r="AB131">
        <v>20.99</v>
      </c>
      <c r="AC131">
        <v>49.9</v>
      </c>
      <c r="AD131" s="1">
        <v>43298</v>
      </c>
      <c r="AE131" t="s">
        <v>123</v>
      </c>
    </row>
    <row r="132" spans="1:31" x14ac:dyDescent="0.3">
      <c r="A132" t="s">
        <v>34</v>
      </c>
      <c r="B132" t="s">
        <v>30</v>
      </c>
      <c r="C132">
        <v>48</v>
      </c>
      <c r="D132">
        <v>894</v>
      </c>
      <c r="E132">
        <v>13</v>
      </c>
      <c r="F132">
        <v>43</v>
      </c>
      <c r="G132">
        <v>149.9</v>
      </c>
      <c r="H132">
        <v>1948.7</v>
      </c>
      <c r="I132">
        <v>33.571538459999999</v>
      </c>
      <c r="J132">
        <v>1</v>
      </c>
      <c r="K132">
        <v>533</v>
      </c>
      <c r="L132">
        <v>4.3</v>
      </c>
      <c r="M132">
        <v>22</v>
      </c>
      <c r="N132">
        <v>9</v>
      </c>
      <c r="O132">
        <v>1</v>
      </c>
      <c r="P132">
        <v>7</v>
      </c>
      <c r="Q132">
        <v>2018</v>
      </c>
      <c r="R132">
        <v>4.7445255470000003</v>
      </c>
      <c r="S132">
        <v>4840</v>
      </c>
      <c r="T132">
        <v>119.99</v>
      </c>
      <c r="U132">
        <v>4.2</v>
      </c>
      <c r="V132">
        <v>48.626666669999999</v>
      </c>
      <c r="W132">
        <v>149.9</v>
      </c>
      <c r="X132">
        <v>4.3</v>
      </c>
      <c r="Y132">
        <v>33.571538459999999</v>
      </c>
      <c r="Z132">
        <v>77.900000000000006</v>
      </c>
      <c r="AA132">
        <v>3.5</v>
      </c>
      <c r="AB132">
        <v>14.638571430000001</v>
      </c>
      <c r="AC132">
        <v>149.9</v>
      </c>
      <c r="AD132" s="1">
        <v>43297</v>
      </c>
      <c r="AE132" t="s">
        <v>114</v>
      </c>
    </row>
    <row r="133" spans="1:31" x14ac:dyDescent="0.3">
      <c r="A133" t="s">
        <v>70</v>
      </c>
      <c r="B133" t="s">
        <v>26</v>
      </c>
      <c r="C133">
        <v>39</v>
      </c>
      <c r="D133">
        <v>161</v>
      </c>
      <c r="E133">
        <v>8</v>
      </c>
      <c r="F133">
        <v>26</v>
      </c>
      <c r="G133">
        <v>39.99</v>
      </c>
      <c r="H133">
        <v>319.92</v>
      </c>
      <c r="I133">
        <v>20.4175</v>
      </c>
      <c r="J133">
        <v>2</v>
      </c>
      <c r="K133">
        <v>350</v>
      </c>
      <c r="L133">
        <v>4</v>
      </c>
      <c r="M133">
        <v>22</v>
      </c>
      <c r="N133">
        <v>9</v>
      </c>
      <c r="O133">
        <v>1</v>
      </c>
      <c r="P133">
        <v>7</v>
      </c>
      <c r="Q133">
        <v>2018</v>
      </c>
      <c r="R133">
        <v>12.07165109</v>
      </c>
      <c r="S133">
        <v>3800</v>
      </c>
      <c r="T133">
        <v>77.933333329999996</v>
      </c>
      <c r="U133">
        <v>3.9</v>
      </c>
      <c r="V133">
        <v>19.952000000000002</v>
      </c>
      <c r="W133">
        <v>39.99</v>
      </c>
      <c r="X133">
        <v>4</v>
      </c>
      <c r="Y133">
        <v>20.4175</v>
      </c>
      <c r="Z133">
        <v>39.99</v>
      </c>
      <c r="AA133">
        <v>4</v>
      </c>
      <c r="AB133">
        <v>20.4175</v>
      </c>
      <c r="AC133">
        <v>39.99</v>
      </c>
      <c r="AD133" s="1">
        <v>43297</v>
      </c>
      <c r="AE133" t="s">
        <v>122</v>
      </c>
    </row>
    <row r="134" spans="1:31" x14ac:dyDescent="0.3">
      <c r="A134" t="s">
        <v>41</v>
      </c>
      <c r="B134" t="s">
        <v>32</v>
      </c>
      <c r="C134">
        <v>60</v>
      </c>
      <c r="D134">
        <v>2644</v>
      </c>
      <c r="E134">
        <v>13</v>
      </c>
      <c r="F134">
        <v>113</v>
      </c>
      <c r="G134">
        <v>330</v>
      </c>
      <c r="H134">
        <v>4290</v>
      </c>
      <c r="I134">
        <v>28.42</v>
      </c>
      <c r="J134">
        <v>6</v>
      </c>
      <c r="K134">
        <v>400</v>
      </c>
      <c r="L134">
        <v>4.2</v>
      </c>
      <c r="M134">
        <v>22</v>
      </c>
      <c r="N134">
        <v>9</v>
      </c>
      <c r="O134">
        <v>1</v>
      </c>
      <c r="P134">
        <v>7</v>
      </c>
      <c r="Q134">
        <v>2018</v>
      </c>
      <c r="R134">
        <v>8.2278481009999993</v>
      </c>
      <c r="S134">
        <v>2992</v>
      </c>
      <c r="T134">
        <v>23.99</v>
      </c>
      <c r="U134">
        <v>4.3</v>
      </c>
      <c r="V134">
        <v>18.809999999999999</v>
      </c>
      <c r="W134">
        <v>79.989999999999995</v>
      </c>
      <c r="X134">
        <v>4.0999999999999996</v>
      </c>
      <c r="Y134">
        <v>16.745000000000001</v>
      </c>
      <c r="Z134">
        <v>58.99</v>
      </c>
      <c r="AA134">
        <v>3.9</v>
      </c>
      <c r="AB134">
        <v>7.67</v>
      </c>
      <c r="AC134">
        <v>330</v>
      </c>
      <c r="AD134" s="1">
        <v>43297</v>
      </c>
      <c r="AE134" t="s">
        <v>114</v>
      </c>
    </row>
    <row r="135" spans="1:31" x14ac:dyDescent="0.3">
      <c r="A135" t="s">
        <v>38</v>
      </c>
      <c r="B135" t="s">
        <v>33</v>
      </c>
      <c r="C135">
        <v>58</v>
      </c>
      <c r="D135">
        <v>3006</v>
      </c>
      <c r="E135">
        <v>8</v>
      </c>
      <c r="F135">
        <v>122</v>
      </c>
      <c r="G135">
        <v>105</v>
      </c>
      <c r="H135">
        <v>840</v>
      </c>
      <c r="I135">
        <v>24.938749999999999</v>
      </c>
      <c r="J135">
        <v>2</v>
      </c>
      <c r="K135">
        <v>1000</v>
      </c>
      <c r="L135">
        <v>4.2</v>
      </c>
      <c r="M135">
        <v>22</v>
      </c>
      <c r="N135">
        <v>9</v>
      </c>
      <c r="O135">
        <v>1</v>
      </c>
      <c r="P135">
        <v>7</v>
      </c>
      <c r="Q135">
        <v>2018</v>
      </c>
      <c r="R135">
        <v>4.0201005030000001</v>
      </c>
      <c r="S135">
        <v>7632</v>
      </c>
      <c r="T135">
        <v>118.3636364</v>
      </c>
      <c r="U135">
        <v>4.2</v>
      </c>
      <c r="V135">
        <v>15.48</v>
      </c>
      <c r="W135">
        <v>105</v>
      </c>
      <c r="X135">
        <v>4.2</v>
      </c>
      <c r="Y135">
        <v>24.938749999999999</v>
      </c>
      <c r="Z135">
        <v>155</v>
      </c>
      <c r="AA135">
        <v>3.8</v>
      </c>
      <c r="AB135">
        <v>16.47</v>
      </c>
      <c r="AC135">
        <v>105</v>
      </c>
      <c r="AD135" s="1">
        <v>43297</v>
      </c>
      <c r="AE135" t="s">
        <v>122</v>
      </c>
    </row>
    <row r="136" spans="1:31" x14ac:dyDescent="0.3">
      <c r="A136" t="s">
        <v>69</v>
      </c>
      <c r="B136" t="s">
        <v>36</v>
      </c>
      <c r="C136">
        <v>59</v>
      </c>
      <c r="D136">
        <v>341</v>
      </c>
      <c r="E136">
        <v>3</v>
      </c>
      <c r="F136">
        <v>54</v>
      </c>
      <c r="G136">
        <v>49.9</v>
      </c>
      <c r="H136">
        <v>149.69999999999999</v>
      </c>
      <c r="I136">
        <v>34.549999999999997</v>
      </c>
      <c r="J136">
        <v>2</v>
      </c>
      <c r="K136">
        <v>1850</v>
      </c>
      <c r="L136">
        <v>4.3</v>
      </c>
      <c r="M136">
        <v>22</v>
      </c>
      <c r="N136">
        <v>9</v>
      </c>
      <c r="O136">
        <v>1</v>
      </c>
      <c r="P136">
        <v>7</v>
      </c>
      <c r="Q136">
        <v>2018</v>
      </c>
      <c r="R136">
        <v>13.5315534</v>
      </c>
      <c r="S136">
        <v>32560</v>
      </c>
      <c r="T136">
        <v>49.91</v>
      </c>
      <c r="U136">
        <v>4.0999999999999996</v>
      </c>
      <c r="V136">
        <v>28.373333330000001</v>
      </c>
      <c r="W136">
        <v>49.9</v>
      </c>
      <c r="X136">
        <v>4.2</v>
      </c>
      <c r="Y136">
        <v>33.281428570000003</v>
      </c>
      <c r="Z136">
        <v>49.9</v>
      </c>
      <c r="AA136">
        <v>4.0999999999999996</v>
      </c>
      <c r="AB136">
        <v>20.99</v>
      </c>
      <c r="AC136">
        <v>49.9</v>
      </c>
      <c r="AD136" s="1">
        <v>43297</v>
      </c>
      <c r="AE136" t="s">
        <v>123</v>
      </c>
    </row>
    <row r="137" spans="1:31" x14ac:dyDescent="0.3">
      <c r="A137" t="s">
        <v>82</v>
      </c>
      <c r="B137" t="s">
        <v>30</v>
      </c>
      <c r="C137">
        <v>33</v>
      </c>
      <c r="D137">
        <v>300</v>
      </c>
      <c r="E137">
        <v>3</v>
      </c>
      <c r="F137">
        <v>43</v>
      </c>
      <c r="G137">
        <v>78.899999999999991</v>
      </c>
      <c r="H137">
        <v>236.7</v>
      </c>
      <c r="I137">
        <v>13.44</v>
      </c>
      <c r="J137">
        <v>1</v>
      </c>
      <c r="K137">
        <v>207</v>
      </c>
      <c r="L137">
        <v>3.5</v>
      </c>
      <c r="M137">
        <v>22</v>
      </c>
      <c r="N137">
        <v>9</v>
      </c>
      <c r="O137">
        <v>1</v>
      </c>
      <c r="P137">
        <v>7</v>
      </c>
      <c r="Q137">
        <v>2018</v>
      </c>
      <c r="R137">
        <v>2.4193548389999999</v>
      </c>
      <c r="S137">
        <v>2926</v>
      </c>
      <c r="T137">
        <v>119.99</v>
      </c>
      <c r="U137">
        <v>4.2</v>
      </c>
      <c r="V137">
        <v>48.626666669999999</v>
      </c>
      <c r="W137">
        <v>149.9</v>
      </c>
      <c r="X137">
        <v>4.3</v>
      </c>
      <c r="Y137">
        <v>33.571538459999999</v>
      </c>
      <c r="Z137">
        <v>77.900000000000006</v>
      </c>
      <c r="AA137">
        <v>3.5</v>
      </c>
      <c r="AB137">
        <v>14.638571430000001</v>
      </c>
      <c r="AC137">
        <v>89.9</v>
      </c>
      <c r="AD137" s="1">
        <v>43296</v>
      </c>
      <c r="AE137" t="s">
        <v>116</v>
      </c>
    </row>
    <row r="138" spans="1:31" x14ac:dyDescent="0.3">
      <c r="A138" t="s">
        <v>63</v>
      </c>
      <c r="B138" t="s">
        <v>30</v>
      </c>
      <c r="C138">
        <v>59</v>
      </c>
      <c r="D138">
        <v>1893</v>
      </c>
      <c r="E138">
        <v>9</v>
      </c>
      <c r="F138">
        <v>43</v>
      </c>
      <c r="G138">
        <v>119.99000000000001</v>
      </c>
      <c r="H138">
        <v>1079.9100000000001</v>
      </c>
      <c r="I138">
        <v>48.626666669999999</v>
      </c>
      <c r="J138">
        <v>1</v>
      </c>
      <c r="K138">
        <v>6550</v>
      </c>
      <c r="L138">
        <v>4.2</v>
      </c>
      <c r="M138">
        <v>22</v>
      </c>
      <c r="N138">
        <v>9</v>
      </c>
      <c r="O138">
        <v>1</v>
      </c>
      <c r="P138">
        <v>7</v>
      </c>
      <c r="Q138">
        <v>2018</v>
      </c>
      <c r="R138">
        <v>4.9617346939999996</v>
      </c>
      <c r="S138">
        <v>8000</v>
      </c>
      <c r="T138">
        <v>119.99</v>
      </c>
      <c r="U138">
        <v>4.2</v>
      </c>
      <c r="V138">
        <v>48.626666669999999</v>
      </c>
      <c r="W138">
        <v>149.9</v>
      </c>
      <c r="X138">
        <v>4.3</v>
      </c>
      <c r="Y138">
        <v>33.571538459999999</v>
      </c>
      <c r="Z138">
        <v>77.900000000000006</v>
      </c>
      <c r="AA138">
        <v>3.5</v>
      </c>
      <c r="AB138">
        <v>14.638571430000001</v>
      </c>
      <c r="AC138">
        <v>114.49115380000001</v>
      </c>
      <c r="AD138" s="1">
        <v>43296</v>
      </c>
      <c r="AE138" t="s">
        <v>114</v>
      </c>
    </row>
    <row r="139" spans="1:31" x14ac:dyDescent="0.3">
      <c r="A139" t="s">
        <v>34</v>
      </c>
      <c r="B139" t="s">
        <v>30</v>
      </c>
      <c r="C139">
        <v>48</v>
      </c>
      <c r="D139">
        <v>894</v>
      </c>
      <c r="E139">
        <v>13</v>
      </c>
      <c r="F139">
        <v>43</v>
      </c>
      <c r="G139">
        <v>149.9</v>
      </c>
      <c r="H139">
        <v>1948.7</v>
      </c>
      <c r="I139">
        <v>33.571538459999999</v>
      </c>
      <c r="J139">
        <v>1</v>
      </c>
      <c r="K139">
        <v>533</v>
      </c>
      <c r="L139">
        <v>4.3</v>
      </c>
      <c r="M139">
        <v>22</v>
      </c>
      <c r="N139">
        <v>9</v>
      </c>
      <c r="O139">
        <v>1</v>
      </c>
      <c r="P139">
        <v>7</v>
      </c>
      <c r="Q139">
        <v>2018</v>
      </c>
      <c r="R139">
        <v>4.7445255470000003</v>
      </c>
      <c r="S139">
        <v>4840</v>
      </c>
      <c r="T139">
        <v>119.99</v>
      </c>
      <c r="U139">
        <v>4.2</v>
      </c>
      <c r="V139">
        <v>48.626666669999999</v>
      </c>
      <c r="W139">
        <v>149.9</v>
      </c>
      <c r="X139">
        <v>4.3</v>
      </c>
      <c r="Y139">
        <v>33.571538459999999</v>
      </c>
      <c r="Z139">
        <v>77.900000000000006</v>
      </c>
      <c r="AA139">
        <v>3.5</v>
      </c>
      <c r="AB139">
        <v>14.638571430000001</v>
      </c>
      <c r="AC139">
        <v>149.9</v>
      </c>
      <c r="AD139" s="1">
        <v>43296</v>
      </c>
      <c r="AE139" t="s">
        <v>114</v>
      </c>
    </row>
    <row r="140" spans="1:31" x14ac:dyDescent="0.3">
      <c r="A140" t="s">
        <v>53</v>
      </c>
      <c r="B140" t="s">
        <v>36</v>
      </c>
      <c r="C140">
        <v>47</v>
      </c>
      <c r="D140">
        <v>1893</v>
      </c>
      <c r="E140">
        <v>5</v>
      </c>
      <c r="F140">
        <v>54</v>
      </c>
      <c r="G140">
        <v>99.99</v>
      </c>
      <c r="H140">
        <v>499.95</v>
      </c>
      <c r="I140">
        <v>44.231999999999999</v>
      </c>
      <c r="J140">
        <v>1</v>
      </c>
      <c r="K140">
        <v>6050</v>
      </c>
      <c r="L140">
        <v>4.0999999999999996</v>
      </c>
      <c r="M140">
        <v>22</v>
      </c>
      <c r="N140">
        <v>9</v>
      </c>
      <c r="O140">
        <v>1</v>
      </c>
      <c r="P140">
        <v>7</v>
      </c>
      <c r="Q140">
        <v>2018</v>
      </c>
      <c r="R140">
        <v>5.2049512990000002</v>
      </c>
      <c r="S140">
        <v>8000</v>
      </c>
      <c r="T140">
        <v>49.91</v>
      </c>
      <c r="U140">
        <v>4.0999999999999996</v>
      </c>
      <c r="V140">
        <v>28.373333330000001</v>
      </c>
      <c r="W140">
        <v>49.9</v>
      </c>
      <c r="X140">
        <v>4.2</v>
      </c>
      <c r="Y140">
        <v>33.281428570000003</v>
      </c>
      <c r="Z140">
        <v>49.9</v>
      </c>
      <c r="AA140">
        <v>4.0999999999999996</v>
      </c>
      <c r="AB140">
        <v>20.99</v>
      </c>
      <c r="AC140">
        <v>96.656666670000007</v>
      </c>
      <c r="AD140" s="1">
        <v>43296</v>
      </c>
      <c r="AE140" t="s">
        <v>115</v>
      </c>
    </row>
    <row r="141" spans="1:31" x14ac:dyDescent="0.3">
      <c r="A141" t="s">
        <v>72</v>
      </c>
      <c r="B141" t="s">
        <v>66</v>
      </c>
      <c r="C141">
        <v>44</v>
      </c>
      <c r="D141">
        <v>903</v>
      </c>
      <c r="E141">
        <v>2</v>
      </c>
      <c r="F141">
        <v>22</v>
      </c>
      <c r="G141">
        <v>89.9</v>
      </c>
      <c r="H141">
        <v>179.8</v>
      </c>
      <c r="I141">
        <v>29.79</v>
      </c>
      <c r="J141">
        <v>6</v>
      </c>
      <c r="K141">
        <v>2600</v>
      </c>
      <c r="L141">
        <v>4.0999999999999996</v>
      </c>
      <c r="M141">
        <v>22</v>
      </c>
      <c r="N141">
        <v>9</v>
      </c>
      <c r="O141">
        <v>1</v>
      </c>
      <c r="P141">
        <v>7</v>
      </c>
      <c r="Q141">
        <v>2018</v>
      </c>
      <c r="R141">
        <v>2.4351132070000001</v>
      </c>
      <c r="S141">
        <v>15000</v>
      </c>
      <c r="T141">
        <v>89.9</v>
      </c>
      <c r="U141">
        <v>4.0999999999999996</v>
      </c>
      <c r="V141">
        <v>29.79</v>
      </c>
      <c r="W141">
        <v>35</v>
      </c>
      <c r="X141">
        <v>3.7</v>
      </c>
      <c r="Y141">
        <v>17.238</v>
      </c>
      <c r="Z141">
        <v>78.535714290000001</v>
      </c>
      <c r="AA141">
        <v>4.4000000000000004</v>
      </c>
      <c r="AB141">
        <v>23.847142860000002</v>
      </c>
      <c r="AC141">
        <v>89.9</v>
      </c>
      <c r="AD141" s="1">
        <v>43296</v>
      </c>
      <c r="AE141" t="s">
        <v>115</v>
      </c>
    </row>
    <row r="142" spans="1:31" x14ac:dyDescent="0.3">
      <c r="A142" t="s">
        <v>27</v>
      </c>
      <c r="B142" t="s">
        <v>36</v>
      </c>
      <c r="C142">
        <v>58</v>
      </c>
      <c r="D142">
        <v>340</v>
      </c>
      <c r="E142">
        <v>9</v>
      </c>
      <c r="F142">
        <v>54</v>
      </c>
      <c r="G142">
        <v>49.900000000000006</v>
      </c>
      <c r="H142">
        <v>449.1</v>
      </c>
      <c r="I142">
        <v>17.7532</v>
      </c>
      <c r="J142">
        <v>2</v>
      </c>
      <c r="K142">
        <v>1500</v>
      </c>
      <c r="L142">
        <v>4</v>
      </c>
      <c r="M142">
        <v>22</v>
      </c>
      <c r="N142">
        <v>9</v>
      </c>
      <c r="O142">
        <v>1</v>
      </c>
      <c r="P142">
        <v>7</v>
      </c>
      <c r="Q142">
        <v>2018</v>
      </c>
      <c r="R142">
        <v>7.2610239720000003</v>
      </c>
      <c r="S142">
        <v>19800</v>
      </c>
      <c r="T142">
        <v>49.91</v>
      </c>
      <c r="U142">
        <v>4.0999999999999996</v>
      </c>
      <c r="V142">
        <v>28.373333330000001</v>
      </c>
      <c r="W142">
        <v>49.9</v>
      </c>
      <c r="X142">
        <v>4.2</v>
      </c>
      <c r="Y142">
        <v>33.281428570000003</v>
      </c>
      <c r="Z142">
        <v>49.9</v>
      </c>
      <c r="AA142">
        <v>4.0999999999999996</v>
      </c>
      <c r="AB142">
        <v>20.99</v>
      </c>
      <c r="AC142">
        <v>49.9</v>
      </c>
      <c r="AD142" s="1">
        <v>43296</v>
      </c>
      <c r="AE142" t="s">
        <v>123</v>
      </c>
    </row>
    <row r="143" spans="1:31" x14ac:dyDescent="0.3">
      <c r="A143" t="s">
        <v>58</v>
      </c>
      <c r="B143" t="s">
        <v>33</v>
      </c>
      <c r="C143">
        <v>35</v>
      </c>
      <c r="D143">
        <v>640</v>
      </c>
      <c r="E143">
        <v>14</v>
      </c>
      <c r="F143">
        <v>90</v>
      </c>
      <c r="G143">
        <v>157.14285714285714</v>
      </c>
      <c r="H143">
        <v>2200</v>
      </c>
      <c r="I143">
        <v>16.65714286</v>
      </c>
      <c r="J143">
        <v>1</v>
      </c>
      <c r="K143">
        <v>335</v>
      </c>
      <c r="L143">
        <v>4.0999999999999996</v>
      </c>
      <c r="M143">
        <v>22</v>
      </c>
      <c r="N143">
        <v>9</v>
      </c>
      <c r="O143">
        <v>1</v>
      </c>
      <c r="P143">
        <v>7</v>
      </c>
      <c r="Q143">
        <v>2018</v>
      </c>
      <c r="R143">
        <v>31.194690269999999</v>
      </c>
      <c r="S143">
        <v>2992</v>
      </c>
      <c r="T143">
        <v>118.3636364</v>
      </c>
      <c r="U143">
        <v>4.2</v>
      </c>
      <c r="V143">
        <v>15.48</v>
      </c>
      <c r="W143">
        <v>105</v>
      </c>
      <c r="X143">
        <v>4.2</v>
      </c>
      <c r="Y143">
        <v>24.938749999999999</v>
      </c>
      <c r="Z143">
        <v>155</v>
      </c>
      <c r="AA143">
        <v>3.8</v>
      </c>
      <c r="AB143">
        <v>16.47</v>
      </c>
      <c r="AC143">
        <v>152.6333333</v>
      </c>
      <c r="AD143" s="1">
        <v>43295</v>
      </c>
      <c r="AE143" t="s">
        <v>115</v>
      </c>
    </row>
    <row r="144" spans="1:31" x14ac:dyDescent="0.3">
      <c r="A144" t="s">
        <v>76</v>
      </c>
      <c r="B144" t="s">
        <v>66</v>
      </c>
      <c r="C144">
        <v>57</v>
      </c>
      <c r="D144">
        <v>272</v>
      </c>
      <c r="E144">
        <v>14</v>
      </c>
      <c r="F144">
        <v>22</v>
      </c>
      <c r="G144">
        <v>78.535714285714292</v>
      </c>
      <c r="H144">
        <v>1099.5</v>
      </c>
      <c r="I144">
        <v>23.847142860000002</v>
      </c>
      <c r="J144">
        <v>1</v>
      </c>
      <c r="K144">
        <v>2500</v>
      </c>
      <c r="L144">
        <v>4.4000000000000004</v>
      </c>
      <c r="M144">
        <v>22</v>
      </c>
      <c r="N144">
        <v>9</v>
      </c>
      <c r="O144">
        <v>1</v>
      </c>
      <c r="P144">
        <v>7</v>
      </c>
      <c r="Q144">
        <v>2018</v>
      </c>
      <c r="R144">
        <v>14.432989689999999</v>
      </c>
      <c r="S144">
        <v>12000</v>
      </c>
      <c r="T144">
        <v>89.9</v>
      </c>
      <c r="U144">
        <v>4.0999999999999996</v>
      </c>
      <c r="V144">
        <v>29.79</v>
      </c>
      <c r="W144">
        <v>35</v>
      </c>
      <c r="X144">
        <v>3.7</v>
      </c>
      <c r="Y144">
        <v>17.238</v>
      </c>
      <c r="Z144">
        <v>78.535714290000001</v>
      </c>
      <c r="AA144">
        <v>4.4000000000000004</v>
      </c>
      <c r="AB144">
        <v>23.847142860000002</v>
      </c>
      <c r="AC144">
        <v>99.9</v>
      </c>
      <c r="AD144" s="1">
        <v>43295</v>
      </c>
      <c r="AE144" t="s">
        <v>114</v>
      </c>
    </row>
    <row r="145" spans="1:31" x14ac:dyDescent="0.3">
      <c r="A145" t="s">
        <v>81</v>
      </c>
      <c r="B145" t="s">
        <v>49</v>
      </c>
      <c r="C145">
        <v>54</v>
      </c>
      <c r="D145">
        <v>1536</v>
      </c>
      <c r="E145">
        <v>8</v>
      </c>
      <c r="F145">
        <v>13</v>
      </c>
      <c r="G145">
        <v>49.99</v>
      </c>
      <c r="H145">
        <v>399.92</v>
      </c>
      <c r="I145">
        <v>12.522500000000001</v>
      </c>
      <c r="J145">
        <v>2</v>
      </c>
      <c r="K145">
        <v>250</v>
      </c>
      <c r="L145">
        <v>4.3</v>
      </c>
      <c r="M145">
        <v>22</v>
      </c>
      <c r="N145">
        <v>9</v>
      </c>
      <c r="O145">
        <v>1</v>
      </c>
      <c r="P145">
        <v>7</v>
      </c>
      <c r="Q145">
        <v>2018</v>
      </c>
      <c r="R145">
        <v>13.16964286</v>
      </c>
      <c r="S145">
        <v>3360</v>
      </c>
      <c r="T145">
        <v>49.99</v>
      </c>
      <c r="U145">
        <v>4.3</v>
      </c>
      <c r="V145">
        <v>12.522500000000001</v>
      </c>
      <c r="W145">
        <v>118.7</v>
      </c>
      <c r="X145">
        <v>4.4000000000000004</v>
      </c>
      <c r="Y145">
        <v>15.978</v>
      </c>
      <c r="Z145">
        <v>49.99</v>
      </c>
      <c r="AA145">
        <v>4.3</v>
      </c>
      <c r="AB145">
        <v>12.522500000000001</v>
      </c>
      <c r="AC145">
        <v>49.94</v>
      </c>
      <c r="AD145" s="1">
        <v>43295</v>
      </c>
      <c r="AE145" t="s">
        <v>122</v>
      </c>
    </row>
    <row r="146" spans="1:31" x14ac:dyDescent="0.3">
      <c r="A146" t="s">
        <v>44</v>
      </c>
      <c r="B146" t="s">
        <v>33</v>
      </c>
      <c r="C146">
        <v>46</v>
      </c>
      <c r="D146">
        <v>501</v>
      </c>
      <c r="E146">
        <v>45</v>
      </c>
      <c r="F146">
        <v>122</v>
      </c>
      <c r="G146">
        <v>170.02822222222224</v>
      </c>
      <c r="H146">
        <v>7651.27</v>
      </c>
      <c r="I146">
        <v>17.953555560000002</v>
      </c>
      <c r="J146">
        <v>4</v>
      </c>
      <c r="K146">
        <v>363</v>
      </c>
      <c r="L146">
        <v>3.7</v>
      </c>
      <c r="M146">
        <v>22</v>
      </c>
      <c r="N146">
        <v>9</v>
      </c>
      <c r="O146">
        <v>1</v>
      </c>
      <c r="P146">
        <v>7</v>
      </c>
      <c r="Q146">
        <v>2018</v>
      </c>
      <c r="R146">
        <v>50</v>
      </c>
      <c r="S146">
        <v>3042</v>
      </c>
      <c r="T146">
        <v>118.3636364</v>
      </c>
      <c r="U146">
        <v>4.2</v>
      </c>
      <c r="V146">
        <v>15.48</v>
      </c>
      <c r="W146">
        <v>105</v>
      </c>
      <c r="X146">
        <v>4.2</v>
      </c>
      <c r="Y146">
        <v>24.938749999999999</v>
      </c>
      <c r="Z146">
        <v>155</v>
      </c>
      <c r="AA146">
        <v>3.8</v>
      </c>
      <c r="AB146">
        <v>16.47</v>
      </c>
      <c r="AC146">
        <v>245.9</v>
      </c>
      <c r="AD146" s="1">
        <v>43295</v>
      </c>
      <c r="AE146" t="s">
        <v>115</v>
      </c>
    </row>
    <row r="147" spans="1:31" x14ac:dyDescent="0.3">
      <c r="A147" t="s">
        <v>74</v>
      </c>
      <c r="B147" t="s">
        <v>26</v>
      </c>
      <c r="C147">
        <v>38</v>
      </c>
      <c r="D147">
        <v>735</v>
      </c>
      <c r="E147">
        <v>2</v>
      </c>
      <c r="F147">
        <v>26</v>
      </c>
      <c r="G147">
        <v>47.9</v>
      </c>
      <c r="H147">
        <v>95.8</v>
      </c>
      <c r="I147">
        <v>13.6875</v>
      </c>
      <c r="J147">
        <v>5</v>
      </c>
      <c r="K147">
        <v>800</v>
      </c>
      <c r="L147">
        <v>4.2</v>
      </c>
      <c r="M147">
        <v>22</v>
      </c>
      <c r="N147">
        <v>9</v>
      </c>
      <c r="O147">
        <v>1</v>
      </c>
      <c r="P147">
        <v>7</v>
      </c>
      <c r="Q147">
        <v>2018</v>
      </c>
      <c r="R147">
        <v>3.448275862</v>
      </c>
      <c r="S147">
        <v>8000</v>
      </c>
      <c r="T147">
        <v>77.933333329999996</v>
      </c>
      <c r="U147">
        <v>3.9</v>
      </c>
      <c r="V147">
        <v>19.952000000000002</v>
      </c>
      <c r="W147">
        <v>47.9</v>
      </c>
      <c r="X147">
        <v>4.2</v>
      </c>
      <c r="Y147">
        <v>24.69</v>
      </c>
      <c r="Z147">
        <v>39.99</v>
      </c>
      <c r="AA147">
        <v>4</v>
      </c>
      <c r="AB147">
        <v>20.4175</v>
      </c>
      <c r="AC147">
        <v>47.9</v>
      </c>
      <c r="AD147" s="1">
        <v>43295</v>
      </c>
      <c r="AE147" t="s">
        <v>122</v>
      </c>
    </row>
    <row r="148" spans="1:31" x14ac:dyDescent="0.3">
      <c r="A148" t="s">
        <v>60</v>
      </c>
      <c r="B148" t="s">
        <v>33</v>
      </c>
      <c r="C148">
        <v>35</v>
      </c>
      <c r="D148">
        <v>591</v>
      </c>
      <c r="E148">
        <v>5</v>
      </c>
      <c r="F148">
        <v>122</v>
      </c>
      <c r="G148">
        <v>138.97999999999999</v>
      </c>
      <c r="H148">
        <v>694.9</v>
      </c>
      <c r="I148">
        <v>23.161999999999999</v>
      </c>
      <c r="J148">
        <v>3</v>
      </c>
      <c r="K148">
        <v>444</v>
      </c>
      <c r="L148">
        <v>4</v>
      </c>
      <c r="M148">
        <v>22</v>
      </c>
      <c r="N148">
        <v>9</v>
      </c>
      <c r="O148">
        <v>1</v>
      </c>
      <c r="P148">
        <v>7</v>
      </c>
      <c r="Q148">
        <v>2018</v>
      </c>
      <c r="R148">
        <v>7.5262762759999999</v>
      </c>
      <c r="S148">
        <v>4480</v>
      </c>
      <c r="T148">
        <v>118.3636364</v>
      </c>
      <c r="U148">
        <v>4.2</v>
      </c>
      <c r="V148">
        <v>15.48</v>
      </c>
      <c r="W148">
        <v>105</v>
      </c>
      <c r="X148">
        <v>4.2</v>
      </c>
      <c r="Y148">
        <v>24.938749999999999</v>
      </c>
      <c r="Z148">
        <v>155</v>
      </c>
      <c r="AA148">
        <v>3.8</v>
      </c>
      <c r="AB148">
        <v>16.47</v>
      </c>
      <c r="AC148">
        <v>139.9</v>
      </c>
      <c r="AD148" s="1">
        <v>43294</v>
      </c>
      <c r="AE148" t="s">
        <v>115</v>
      </c>
    </row>
    <row r="149" spans="1:31" x14ac:dyDescent="0.3">
      <c r="A149" t="s">
        <v>74</v>
      </c>
      <c r="B149" t="s">
        <v>26</v>
      </c>
      <c r="C149">
        <v>38</v>
      </c>
      <c r="D149">
        <v>735</v>
      </c>
      <c r="E149">
        <v>2</v>
      </c>
      <c r="F149">
        <v>26</v>
      </c>
      <c r="G149">
        <v>47.9</v>
      </c>
      <c r="H149">
        <v>95.8</v>
      </c>
      <c r="I149">
        <v>13.6875</v>
      </c>
      <c r="J149">
        <v>5</v>
      </c>
      <c r="K149">
        <v>800</v>
      </c>
      <c r="L149">
        <v>4.2</v>
      </c>
      <c r="M149">
        <v>22</v>
      </c>
      <c r="N149">
        <v>9</v>
      </c>
      <c r="O149">
        <v>1</v>
      </c>
      <c r="P149">
        <v>7</v>
      </c>
      <c r="Q149">
        <v>2018</v>
      </c>
      <c r="R149">
        <v>3.448275862</v>
      </c>
      <c r="S149">
        <v>8000</v>
      </c>
      <c r="T149">
        <v>77.933333329999996</v>
      </c>
      <c r="U149">
        <v>3.9</v>
      </c>
      <c r="V149">
        <v>19.952000000000002</v>
      </c>
      <c r="W149">
        <v>47.9</v>
      </c>
      <c r="X149">
        <v>4.2</v>
      </c>
      <c r="Y149">
        <v>24.69</v>
      </c>
      <c r="Z149">
        <v>39.99</v>
      </c>
      <c r="AA149">
        <v>4</v>
      </c>
      <c r="AB149">
        <v>20.4175</v>
      </c>
      <c r="AC149">
        <v>47.9</v>
      </c>
      <c r="AD149" s="1">
        <v>43294</v>
      </c>
      <c r="AE149" t="s">
        <v>122</v>
      </c>
    </row>
    <row r="150" spans="1:31" x14ac:dyDescent="0.3">
      <c r="A150" t="s">
        <v>73</v>
      </c>
      <c r="B150" t="s">
        <v>26</v>
      </c>
      <c r="C150">
        <v>54</v>
      </c>
      <c r="D150">
        <v>245</v>
      </c>
      <c r="E150">
        <v>10</v>
      </c>
      <c r="F150">
        <v>26</v>
      </c>
      <c r="G150">
        <v>78.13</v>
      </c>
      <c r="H150">
        <v>781.3</v>
      </c>
      <c r="I150">
        <v>19.952000000000002</v>
      </c>
      <c r="J150">
        <v>1</v>
      </c>
      <c r="K150">
        <v>1383</v>
      </c>
      <c r="L150">
        <v>3.9</v>
      </c>
      <c r="M150">
        <v>22</v>
      </c>
      <c r="N150">
        <v>9</v>
      </c>
      <c r="O150">
        <v>1</v>
      </c>
      <c r="P150">
        <v>7</v>
      </c>
      <c r="Q150">
        <v>2018</v>
      </c>
      <c r="R150">
        <v>12.26279596</v>
      </c>
      <c r="S150">
        <v>20000</v>
      </c>
      <c r="T150">
        <v>77.933333329999996</v>
      </c>
      <c r="U150">
        <v>3.9</v>
      </c>
      <c r="V150">
        <v>19.952000000000002</v>
      </c>
      <c r="W150">
        <v>77.933333329999996</v>
      </c>
      <c r="X150">
        <v>3.9</v>
      </c>
      <c r="Y150">
        <v>19.952000000000002</v>
      </c>
      <c r="Z150">
        <v>39.99</v>
      </c>
      <c r="AA150">
        <v>4</v>
      </c>
      <c r="AB150">
        <v>20.4175</v>
      </c>
      <c r="AC150">
        <v>79.900000000000006</v>
      </c>
      <c r="AD150" s="1">
        <v>43293</v>
      </c>
      <c r="AE150" t="s">
        <v>115</v>
      </c>
    </row>
    <row r="151" spans="1:31" x14ac:dyDescent="0.3">
      <c r="A151" t="s">
        <v>44</v>
      </c>
      <c r="B151" t="s">
        <v>33</v>
      </c>
      <c r="C151">
        <v>46</v>
      </c>
      <c r="D151">
        <v>501</v>
      </c>
      <c r="E151">
        <v>45</v>
      </c>
      <c r="F151">
        <v>122</v>
      </c>
      <c r="G151">
        <v>170.02822222222224</v>
      </c>
      <c r="H151">
        <v>7651.27</v>
      </c>
      <c r="I151">
        <v>17.953555560000002</v>
      </c>
      <c r="J151">
        <v>4</v>
      </c>
      <c r="K151">
        <v>363</v>
      </c>
      <c r="L151">
        <v>3.7</v>
      </c>
      <c r="M151">
        <v>22</v>
      </c>
      <c r="N151">
        <v>9</v>
      </c>
      <c r="O151">
        <v>1</v>
      </c>
      <c r="P151">
        <v>7</v>
      </c>
      <c r="Q151">
        <v>2018</v>
      </c>
      <c r="R151">
        <v>50</v>
      </c>
      <c r="S151">
        <v>3042</v>
      </c>
      <c r="T151">
        <v>118.3636364</v>
      </c>
      <c r="U151">
        <v>4.2</v>
      </c>
      <c r="V151">
        <v>15.48</v>
      </c>
      <c r="W151">
        <v>105</v>
      </c>
      <c r="X151">
        <v>4.2</v>
      </c>
      <c r="Y151">
        <v>24.938749999999999</v>
      </c>
      <c r="Z151">
        <v>155</v>
      </c>
      <c r="AA151">
        <v>3.8</v>
      </c>
      <c r="AB151">
        <v>16.47</v>
      </c>
      <c r="AC151">
        <v>245.9</v>
      </c>
      <c r="AD151" s="1">
        <v>43293</v>
      </c>
      <c r="AE151" t="s">
        <v>115</v>
      </c>
    </row>
    <row r="152" spans="1:31" x14ac:dyDescent="0.3">
      <c r="A152" t="s">
        <v>61</v>
      </c>
      <c r="B152" t="s">
        <v>36</v>
      </c>
      <c r="C152">
        <v>33</v>
      </c>
      <c r="D152">
        <v>2188</v>
      </c>
      <c r="E152">
        <v>8</v>
      </c>
      <c r="F152">
        <v>54</v>
      </c>
      <c r="G152">
        <v>139</v>
      </c>
      <c r="H152">
        <v>1112</v>
      </c>
      <c r="I152">
        <v>48.628749999999997</v>
      </c>
      <c r="J152">
        <v>2</v>
      </c>
      <c r="K152">
        <v>7650</v>
      </c>
      <c r="L152">
        <v>4.2</v>
      </c>
      <c r="M152">
        <v>22</v>
      </c>
      <c r="N152">
        <v>9</v>
      </c>
      <c r="O152">
        <v>1</v>
      </c>
      <c r="P152">
        <v>7</v>
      </c>
      <c r="Q152">
        <v>2018</v>
      </c>
      <c r="R152">
        <v>10.256410259999999</v>
      </c>
      <c r="S152">
        <v>8000</v>
      </c>
      <c r="T152">
        <v>49.91</v>
      </c>
      <c r="U152">
        <v>4.0999999999999996</v>
      </c>
      <c r="V152">
        <v>28.373333330000001</v>
      </c>
      <c r="W152">
        <v>49.9</v>
      </c>
      <c r="X152">
        <v>4.2</v>
      </c>
      <c r="Y152">
        <v>33.281428570000003</v>
      </c>
      <c r="Z152">
        <v>49.9</v>
      </c>
      <c r="AA152">
        <v>4.0999999999999996</v>
      </c>
      <c r="AB152">
        <v>20.99</v>
      </c>
      <c r="AC152">
        <v>159</v>
      </c>
      <c r="AD152" s="1">
        <v>43293</v>
      </c>
      <c r="AE152" t="s">
        <v>114</v>
      </c>
    </row>
    <row r="153" spans="1:31" x14ac:dyDescent="0.3">
      <c r="A153" t="s">
        <v>58</v>
      </c>
      <c r="B153" t="s">
        <v>33</v>
      </c>
      <c r="C153">
        <v>35</v>
      </c>
      <c r="D153">
        <v>640</v>
      </c>
      <c r="E153">
        <v>14</v>
      </c>
      <c r="F153">
        <v>90</v>
      </c>
      <c r="G153">
        <v>157.14285714285714</v>
      </c>
      <c r="H153">
        <v>2200</v>
      </c>
      <c r="I153">
        <v>16.65714286</v>
      </c>
      <c r="J153">
        <v>1</v>
      </c>
      <c r="K153">
        <v>335</v>
      </c>
      <c r="L153">
        <v>4.0999999999999996</v>
      </c>
      <c r="M153">
        <v>22</v>
      </c>
      <c r="N153">
        <v>9</v>
      </c>
      <c r="O153">
        <v>1</v>
      </c>
      <c r="P153">
        <v>7</v>
      </c>
      <c r="Q153">
        <v>2018</v>
      </c>
      <c r="R153">
        <v>31.194690269999999</v>
      </c>
      <c r="S153">
        <v>2992</v>
      </c>
      <c r="T153">
        <v>118.3636364</v>
      </c>
      <c r="U153">
        <v>4.2</v>
      </c>
      <c r="V153">
        <v>15.48</v>
      </c>
      <c r="W153">
        <v>105</v>
      </c>
      <c r="X153">
        <v>4.2</v>
      </c>
      <c r="Y153">
        <v>24.938749999999999</v>
      </c>
      <c r="Z153">
        <v>155</v>
      </c>
      <c r="AA153">
        <v>3.8</v>
      </c>
      <c r="AB153">
        <v>16.47</v>
      </c>
      <c r="AC153">
        <v>152.6333333</v>
      </c>
      <c r="AD153" s="1">
        <v>43292</v>
      </c>
      <c r="AE153" t="s">
        <v>115</v>
      </c>
    </row>
    <row r="154" spans="1:31" x14ac:dyDescent="0.3">
      <c r="A154" t="s">
        <v>74</v>
      </c>
      <c r="B154" t="s">
        <v>26</v>
      </c>
      <c r="C154">
        <v>38</v>
      </c>
      <c r="D154">
        <v>735</v>
      </c>
      <c r="E154">
        <v>2</v>
      </c>
      <c r="F154">
        <v>26</v>
      </c>
      <c r="G154">
        <v>47.9</v>
      </c>
      <c r="H154">
        <v>95.8</v>
      </c>
      <c r="I154">
        <v>13.6875</v>
      </c>
      <c r="J154">
        <v>5</v>
      </c>
      <c r="K154">
        <v>800</v>
      </c>
      <c r="L154">
        <v>4.2</v>
      </c>
      <c r="M154">
        <v>22</v>
      </c>
      <c r="N154">
        <v>9</v>
      </c>
      <c r="O154">
        <v>1</v>
      </c>
      <c r="P154">
        <v>7</v>
      </c>
      <c r="Q154">
        <v>2018</v>
      </c>
      <c r="R154">
        <v>3.448275862</v>
      </c>
      <c r="S154">
        <v>8000</v>
      </c>
      <c r="T154">
        <v>77.933333329999996</v>
      </c>
      <c r="U154">
        <v>3.9</v>
      </c>
      <c r="V154">
        <v>19.952000000000002</v>
      </c>
      <c r="W154">
        <v>47.9</v>
      </c>
      <c r="X154">
        <v>4.2</v>
      </c>
      <c r="Y154">
        <v>24.69</v>
      </c>
      <c r="Z154">
        <v>39.99</v>
      </c>
      <c r="AA154">
        <v>4</v>
      </c>
      <c r="AB154">
        <v>20.4175</v>
      </c>
      <c r="AC154">
        <v>47.9</v>
      </c>
      <c r="AD154" s="1">
        <v>43292</v>
      </c>
      <c r="AE154" t="s">
        <v>122</v>
      </c>
    </row>
    <row r="155" spans="1:31" x14ac:dyDescent="0.3">
      <c r="A155" t="s">
        <v>69</v>
      </c>
      <c r="B155" t="s">
        <v>36</v>
      </c>
      <c r="C155">
        <v>59</v>
      </c>
      <c r="D155">
        <v>341</v>
      </c>
      <c r="E155">
        <v>3</v>
      </c>
      <c r="F155">
        <v>54</v>
      </c>
      <c r="G155">
        <v>49.9</v>
      </c>
      <c r="H155">
        <v>149.69999999999999</v>
      </c>
      <c r="I155">
        <v>34.549999999999997</v>
      </c>
      <c r="J155">
        <v>2</v>
      </c>
      <c r="K155">
        <v>1850</v>
      </c>
      <c r="L155">
        <v>4.3</v>
      </c>
      <c r="M155">
        <v>22</v>
      </c>
      <c r="N155">
        <v>9</v>
      </c>
      <c r="O155">
        <v>1</v>
      </c>
      <c r="P155">
        <v>7</v>
      </c>
      <c r="Q155">
        <v>2018</v>
      </c>
      <c r="R155">
        <v>13.5315534</v>
      </c>
      <c r="S155">
        <v>32560</v>
      </c>
      <c r="T155">
        <v>49.91</v>
      </c>
      <c r="U155">
        <v>4.0999999999999996</v>
      </c>
      <c r="V155">
        <v>28.373333330000001</v>
      </c>
      <c r="W155">
        <v>49.9</v>
      </c>
      <c r="X155">
        <v>4.2</v>
      </c>
      <c r="Y155">
        <v>33.281428570000003</v>
      </c>
      <c r="Z155">
        <v>49.9</v>
      </c>
      <c r="AA155">
        <v>4.0999999999999996</v>
      </c>
      <c r="AB155">
        <v>20.99</v>
      </c>
      <c r="AC155">
        <v>49.9</v>
      </c>
      <c r="AD155" s="1">
        <v>43292</v>
      </c>
      <c r="AE155" t="s">
        <v>123</v>
      </c>
    </row>
    <row r="156" spans="1:31" x14ac:dyDescent="0.3">
      <c r="A156" t="s">
        <v>68</v>
      </c>
      <c r="B156" t="s">
        <v>32</v>
      </c>
      <c r="C156">
        <v>50</v>
      </c>
      <c r="D156">
        <v>1257</v>
      </c>
      <c r="E156">
        <v>33</v>
      </c>
      <c r="F156">
        <v>113</v>
      </c>
      <c r="G156">
        <v>122.99000000000001</v>
      </c>
      <c r="H156">
        <v>4058.67</v>
      </c>
      <c r="I156">
        <v>33.01</v>
      </c>
      <c r="J156">
        <v>1</v>
      </c>
      <c r="K156">
        <v>700</v>
      </c>
      <c r="L156">
        <v>4.0999999999999996</v>
      </c>
      <c r="M156">
        <v>22</v>
      </c>
      <c r="N156">
        <v>9</v>
      </c>
      <c r="O156">
        <v>1</v>
      </c>
      <c r="P156">
        <v>7</v>
      </c>
      <c r="Q156">
        <v>2018</v>
      </c>
      <c r="R156">
        <v>21.15384615</v>
      </c>
      <c r="S156">
        <v>5700</v>
      </c>
      <c r="T156">
        <v>23.99</v>
      </c>
      <c r="U156">
        <v>4.3</v>
      </c>
      <c r="V156">
        <v>18.809999999999999</v>
      </c>
      <c r="W156">
        <v>79.989999999999995</v>
      </c>
      <c r="X156">
        <v>4.0999999999999996</v>
      </c>
      <c r="Y156">
        <v>16.745000000000001</v>
      </c>
      <c r="Z156">
        <v>58.99</v>
      </c>
      <c r="AA156">
        <v>3.9</v>
      </c>
      <c r="AB156">
        <v>7.67</v>
      </c>
      <c r="AC156">
        <v>122.99</v>
      </c>
      <c r="AD156" s="1">
        <v>43291</v>
      </c>
      <c r="AE156" t="s">
        <v>115</v>
      </c>
    </row>
    <row r="157" spans="1:31" x14ac:dyDescent="0.3">
      <c r="A157" t="s">
        <v>42</v>
      </c>
      <c r="B157" t="s">
        <v>32</v>
      </c>
      <c r="C157">
        <v>59</v>
      </c>
      <c r="D157">
        <v>492</v>
      </c>
      <c r="E157">
        <v>2</v>
      </c>
      <c r="F157">
        <v>113</v>
      </c>
      <c r="G157">
        <v>58.99</v>
      </c>
      <c r="H157">
        <v>117.98</v>
      </c>
      <c r="I157">
        <v>7.67</v>
      </c>
      <c r="J157">
        <v>2</v>
      </c>
      <c r="K157">
        <v>200</v>
      </c>
      <c r="L157">
        <v>3.9</v>
      </c>
      <c r="M157">
        <v>22</v>
      </c>
      <c r="N157">
        <v>9</v>
      </c>
      <c r="O157">
        <v>1</v>
      </c>
      <c r="P157">
        <v>7</v>
      </c>
      <c r="Q157">
        <v>2018</v>
      </c>
      <c r="R157">
        <v>6.0714285710000002</v>
      </c>
      <c r="S157">
        <v>3960</v>
      </c>
      <c r="T157">
        <v>23.99</v>
      </c>
      <c r="U157">
        <v>4.3</v>
      </c>
      <c r="V157">
        <v>18.809999999999999</v>
      </c>
      <c r="W157">
        <v>79.989999999999995</v>
      </c>
      <c r="X157">
        <v>4.0999999999999996</v>
      </c>
      <c r="Y157">
        <v>16.745000000000001</v>
      </c>
      <c r="Z157">
        <v>58.99</v>
      </c>
      <c r="AA157">
        <v>3.9</v>
      </c>
      <c r="AB157">
        <v>7.67</v>
      </c>
      <c r="AC157">
        <v>58.99</v>
      </c>
      <c r="AD157" s="1">
        <v>43291</v>
      </c>
      <c r="AE157" t="s">
        <v>115</v>
      </c>
    </row>
    <row r="158" spans="1:31" x14ac:dyDescent="0.3">
      <c r="A158" t="s">
        <v>37</v>
      </c>
      <c r="B158" t="s">
        <v>36</v>
      </c>
      <c r="C158">
        <v>59</v>
      </c>
      <c r="D158">
        <v>341</v>
      </c>
      <c r="E158">
        <v>14</v>
      </c>
      <c r="F158">
        <v>54</v>
      </c>
      <c r="G158">
        <v>49.9</v>
      </c>
      <c r="H158">
        <v>698.6</v>
      </c>
      <c r="I158">
        <v>33.281428570000003</v>
      </c>
      <c r="J158">
        <v>2</v>
      </c>
      <c r="K158">
        <v>1750</v>
      </c>
      <c r="L158">
        <v>4.2</v>
      </c>
      <c r="M158">
        <v>22</v>
      </c>
      <c r="N158">
        <v>9</v>
      </c>
      <c r="O158">
        <v>1</v>
      </c>
      <c r="P158">
        <v>7</v>
      </c>
      <c r="Q158">
        <v>2018</v>
      </c>
      <c r="R158">
        <v>8.4076669850000005</v>
      </c>
      <c r="S158">
        <v>32560</v>
      </c>
      <c r="T158">
        <v>49.91</v>
      </c>
      <c r="U158">
        <v>4.0999999999999996</v>
      </c>
      <c r="V158">
        <v>28.373333330000001</v>
      </c>
      <c r="W158">
        <v>49.9</v>
      </c>
      <c r="X158">
        <v>4.2</v>
      </c>
      <c r="Y158">
        <v>33.281428570000003</v>
      </c>
      <c r="Z158">
        <v>49.9</v>
      </c>
      <c r="AA158">
        <v>4.0999999999999996</v>
      </c>
      <c r="AB158">
        <v>20.99</v>
      </c>
      <c r="AC158">
        <v>49.9</v>
      </c>
      <c r="AD158" s="1">
        <v>43291</v>
      </c>
      <c r="AE158" t="s">
        <v>123</v>
      </c>
    </row>
    <row r="159" spans="1:31" x14ac:dyDescent="0.3">
      <c r="A159" t="s">
        <v>41</v>
      </c>
      <c r="B159" t="s">
        <v>32</v>
      </c>
      <c r="C159">
        <v>60</v>
      </c>
      <c r="D159">
        <v>2644</v>
      </c>
      <c r="E159">
        <v>13</v>
      </c>
      <c r="F159">
        <v>113</v>
      </c>
      <c r="G159">
        <v>330</v>
      </c>
      <c r="H159">
        <v>4290</v>
      </c>
      <c r="I159">
        <v>28.42</v>
      </c>
      <c r="J159">
        <v>6</v>
      </c>
      <c r="K159">
        <v>400</v>
      </c>
      <c r="L159">
        <v>4.2</v>
      </c>
      <c r="M159">
        <v>22</v>
      </c>
      <c r="N159">
        <v>9</v>
      </c>
      <c r="O159">
        <v>1</v>
      </c>
      <c r="P159">
        <v>7</v>
      </c>
      <c r="Q159">
        <v>2018</v>
      </c>
      <c r="R159">
        <v>8.2278481009999993</v>
      </c>
      <c r="S159">
        <v>2992</v>
      </c>
      <c r="T159">
        <v>23.99</v>
      </c>
      <c r="U159">
        <v>4.3</v>
      </c>
      <c r="V159">
        <v>18.809999999999999</v>
      </c>
      <c r="W159">
        <v>79.989999999999995</v>
      </c>
      <c r="X159">
        <v>4.0999999999999996</v>
      </c>
      <c r="Y159">
        <v>16.745000000000001</v>
      </c>
      <c r="Z159">
        <v>58.99</v>
      </c>
      <c r="AA159">
        <v>3.9</v>
      </c>
      <c r="AB159">
        <v>7.67</v>
      </c>
      <c r="AC159">
        <v>330</v>
      </c>
      <c r="AD159" s="1">
        <v>43290</v>
      </c>
      <c r="AE159" t="s">
        <v>114</v>
      </c>
    </row>
    <row r="160" spans="1:31" x14ac:dyDescent="0.3">
      <c r="A160" t="s">
        <v>43</v>
      </c>
      <c r="B160" t="s">
        <v>33</v>
      </c>
      <c r="C160">
        <v>59</v>
      </c>
      <c r="D160">
        <v>319</v>
      </c>
      <c r="E160">
        <v>40</v>
      </c>
      <c r="F160">
        <v>122</v>
      </c>
      <c r="G160">
        <v>78</v>
      </c>
      <c r="H160">
        <v>3120</v>
      </c>
      <c r="I160">
        <v>17.979500000000002</v>
      </c>
      <c r="J160">
        <v>4</v>
      </c>
      <c r="K160">
        <v>250</v>
      </c>
      <c r="L160">
        <v>3.9</v>
      </c>
      <c r="M160">
        <v>22</v>
      </c>
      <c r="N160">
        <v>9</v>
      </c>
      <c r="O160">
        <v>1</v>
      </c>
      <c r="P160">
        <v>7</v>
      </c>
      <c r="Q160">
        <v>2018</v>
      </c>
      <c r="R160">
        <v>16.76944159</v>
      </c>
      <c r="S160">
        <v>640</v>
      </c>
      <c r="T160">
        <v>118.3636364</v>
      </c>
      <c r="U160">
        <v>4.2</v>
      </c>
      <c r="V160">
        <v>15.48</v>
      </c>
      <c r="W160">
        <v>105</v>
      </c>
      <c r="X160">
        <v>4.2</v>
      </c>
      <c r="Y160">
        <v>24.938749999999999</v>
      </c>
      <c r="Z160">
        <v>155</v>
      </c>
      <c r="AA160">
        <v>3.8</v>
      </c>
      <c r="AB160">
        <v>16.47</v>
      </c>
      <c r="AC160">
        <v>78</v>
      </c>
      <c r="AD160" s="1">
        <v>43290</v>
      </c>
      <c r="AE160" t="s">
        <v>116</v>
      </c>
    </row>
    <row r="161" spans="1:31" x14ac:dyDescent="0.3">
      <c r="A161" t="s">
        <v>27</v>
      </c>
      <c r="B161" t="s">
        <v>36</v>
      </c>
      <c r="C161">
        <v>58</v>
      </c>
      <c r="D161">
        <v>340</v>
      </c>
      <c r="E161">
        <v>9</v>
      </c>
      <c r="F161">
        <v>54</v>
      </c>
      <c r="G161">
        <v>49.900000000000006</v>
      </c>
      <c r="H161">
        <v>449.1</v>
      </c>
      <c r="I161">
        <v>17.7532</v>
      </c>
      <c r="J161">
        <v>2</v>
      </c>
      <c r="K161">
        <v>1500</v>
      </c>
      <c r="L161">
        <v>4</v>
      </c>
      <c r="M161">
        <v>22</v>
      </c>
      <c r="N161">
        <v>9</v>
      </c>
      <c r="O161">
        <v>1</v>
      </c>
      <c r="P161">
        <v>7</v>
      </c>
      <c r="Q161">
        <v>2018</v>
      </c>
      <c r="R161">
        <v>7.2610239720000003</v>
      </c>
      <c r="S161">
        <v>19800</v>
      </c>
      <c r="T161">
        <v>49.91</v>
      </c>
      <c r="U161">
        <v>4.0999999999999996</v>
      </c>
      <c r="V161">
        <v>28.373333330000001</v>
      </c>
      <c r="W161">
        <v>49.9</v>
      </c>
      <c r="X161">
        <v>4.2</v>
      </c>
      <c r="Y161">
        <v>33.281428570000003</v>
      </c>
      <c r="Z161">
        <v>49.9</v>
      </c>
      <c r="AA161">
        <v>4.0999999999999996</v>
      </c>
      <c r="AB161">
        <v>20.99</v>
      </c>
      <c r="AC161">
        <v>49.9</v>
      </c>
      <c r="AD161" s="1">
        <v>43290</v>
      </c>
      <c r="AE161" t="s">
        <v>123</v>
      </c>
    </row>
    <row r="162" spans="1:31" x14ac:dyDescent="0.3">
      <c r="A162" t="s">
        <v>29</v>
      </c>
      <c r="B162" t="s">
        <v>30</v>
      </c>
      <c r="C162">
        <v>45</v>
      </c>
      <c r="D162">
        <v>236</v>
      </c>
      <c r="E162">
        <v>18</v>
      </c>
      <c r="F162">
        <v>43</v>
      </c>
      <c r="G162">
        <v>66.637777777777785</v>
      </c>
      <c r="H162">
        <v>1199.48</v>
      </c>
      <c r="I162">
        <v>21.16444444</v>
      </c>
      <c r="J162">
        <v>1</v>
      </c>
      <c r="K162">
        <v>173</v>
      </c>
      <c r="L162">
        <v>4</v>
      </c>
      <c r="M162">
        <v>22</v>
      </c>
      <c r="N162">
        <v>9</v>
      </c>
      <c r="O162">
        <v>1</v>
      </c>
      <c r="P162">
        <v>7</v>
      </c>
      <c r="Q162">
        <v>2018</v>
      </c>
      <c r="R162">
        <v>22.337042929999999</v>
      </c>
      <c r="S162">
        <v>2808</v>
      </c>
      <c r="T162">
        <v>119.99</v>
      </c>
      <c r="U162">
        <v>4.2</v>
      </c>
      <c r="V162">
        <v>48.626666669999999</v>
      </c>
      <c r="W162">
        <v>149.9</v>
      </c>
      <c r="X162">
        <v>4.3</v>
      </c>
      <c r="Y162">
        <v>33.571538459999999</v>
      </c>
      <c r="Z162">
        <v>77.900000000000006</v>
      </c>
      <c r="AA162">
        <v>3.5</v>
      </c>
      <c r="AB162">
        <v>14.638571430000001</v>
      </c>
      <c r="AC162">
        <v>73</v>
      </c>
      <c r="AD162" s="1">
        <v>43289</v>
      </c>
      <c r="AE162" t="s">
        <v>122</v>
      </c>
    </row>
    <row r="163" spans="1:31" x14ac:dyDescent="0.3">
      <c r="A163" t="s">
        <v>78</v>
      </c>
      <c r="B163" t="s">
        <v>36</v>
      </c>
      <c r="C163">
        <v>58</v>
      </c>
      <c r="D163">
        <v>1893</v>
      </c>
      <c r="E163">
        <v>7</v>
      </c>
      <c r="F163">
        <v>54</v>
      </c>
      <c r="G163">
        <v>99.99</v>
      </c>
      <c r="H163">
        <v>699.93</v>
      </c>
      <c r="I163">
        <v>43.68</v>
      </c>
      <c r="J163">
        <v>1</v>
      </c>
      <c r="K163">
        <v>5950</v>
      </c>
      <c r="L163">
        <v>4.3</v>
      </c>
      <c r="M163">
        <v>22</v>
      </c>
      <c r="N163">
        <v>9</v>
      </c>
      <c r="O163">
        <v>1</v>
      </c>
      <c r="P163">
        <v>7</v>
      </c>
      <c r="Q163">
        <v>2018</v>
      </c>
      <c r="R163">
        <v>7.5102040819999996</v>
      </c>
      <c r="S163">
        <v>8000</v>
      </c>
      <c r="T163">
        <v>49.91</v>
      </c>
      <c r="U163">
        <v>4.0999999999999996</v>
      </c>
      <c r="V163">
        <v>28.373333330000001</v>
      </c>
      <c r="W163">
        <v>49.9</v>
      </c>
      <c r="X163">
        <v>4.2</v>
      </c>
      <c r="Y163">
        <v>33.281428570000003</v>
      </c>
      <c r="Z163">
        <v>49.9</v>
      </c>
      <c r="AA163">
        <v>4.0999999999999996</v>
      </c>
      <c r="AB163">
        <v>20.99</v>
      </c>
      <c r="AC163">
        <v>89.99</v>
      </c>
      <c r="AD163" s="1">
        <v>43289</v>
      </c>
      <c r="AE163" t="s">
        <v>114</v>
      </c>
    </row>
    <row r="164" spans="1:31" x14ac:dyDescent="0.3">
      <c r="A164" t="s">
        <v>48</v>
      </c>
      <c r="B164" t="s">
        <v>49</v>
      </c>
      <c r="C164">
        <v>29</v>
      </c>
      <c r="D164">
        <v>178</v>
      </c>
      <c r="E164">
        <v>5</v>
      </c>
      <c r="F164">
        <v>13</v>
      </c>
      <c r="G164">
        <v>118.7</v>
      </c>
      <c r="H164">
        <v>593.5</v>
      </c>
      <c r="I164">
        <v>15.978</v>
      </c>
      <c r="J164">
        <v>1</v>
      </c>
      <c r="K164">
        <v>400</v>
      </c>
      <c r="L164">
        <v>4.4000000000000004</v>
      </c>
      <c r="M164">
        <v>22</v>
      </c>
      <c r="N164">
        <v>9</v>
      </c>
      <c r="O164">
        <v>1</v>
      </c>
      <c r="P164">
        <v>7</v>
      </c>
      <c r="Q164">
        <v>2018</v>
      </c>
      <c r="R164">
        <v>6.0975609759999996</v>
      </c>
      <c r="S164">
        <v>4693</v>
      </c>
      <c r="T164">
        <v>49.99</v>
      </c>
      <c r="U164">
        <v>4.3</v>
      </c>
      <c r="V164">
        <v>12.522500000000001</v>
      </c>
      <c r="W164">
        <v>118.7</v>
      </c>
      <c r="X164">
        <v>4.4000000000000004</v>
      </c>
      <c r="Y164">
        <v>15.978</v>
      </c>
      <c r="Z164">
        <v>118.7</v>
      </c>
      <c r="AA164">
        <v>4.4000000000000004</v>
      </c>
      <c r="AB164">
        <v>15.978</v>
      </c>
      <c r="AC164">
        <v>119.1785714</v>
      </c>
      <c r="AD164" s="1">
        <v>43289</v>
      </c>
      <c r="AE164" t="s">
        <v>115</v>
      </c>
    </row>
    <row r="165" spans="1:31" x14ac:dyDescent="0.3">
      <c r="A165" t="s">
        <v>60</v>
      </c>
      <c r="B165" t="s">
        <v>33</v>
      </c>
      <c r="C165">
        <v>35</v>
      </c>
      <c r="D165">
        <v>591</v>
      </c>
      <c r="E165">
        <v>5</v>
      </c>
      <c r="F165">
        <v>122</v>
      </c>
      <c r="G165">
        <v>138.97999999999999</v>
      </c>
      <c r="H165">
        <v>694.9</v>
      </c>
      <c r="I165">
        <v>23.161999999999999</v>
      </c>
      <c r="J165">
        <v>3</v>
      </c>
      <c r="K165">
        <v>444</v>
      </c>
      <c r="L165">
        <v>4</v>
      </c>
      <c r="M165">
        <v>22</v>
      </c>
      <c r="N165">
        <v>9</v>
      </c>
      <c r="O165">
        <v>1</v>
      </c>
      <c r="P165">
        <v>7</v>
      </c>
      <c r="Q165">
        <v>2018</v>
      </c>
      <c r="R165">
        <v>7.5262762759999999</v>
      </c>
      <c r="S165">
        <v>4480</v>
      </c>
      <c r="T165">
        <v>118.3636364</v>
      </c>
      <c r="U165">
        <v>4.2</v>
      </c>
      <c r="V165">
        <v>15.48</v>
      </c>
      <c r="W165">
        <v>105</v>
      </c>
      <c r="X165">
        <v>4.2</v>
      </c>
      <c r="Y165">
        <v>24.938749999999999</v>
      </c>
      <c r="Z165">
        <v>155</v>
      </c>
      <c r="AA165">
        <v>3.8</v>
      </c>
      <c r="AB165">
        <v>16.47</v>
      </c>
      <c r="AC165">
        <v>139.9</v>
      </c>
      <c r="AD165" s="1">
        <v>43289</v>
      </c>
      <c r="AE165" t="s">
        <v>115</v>
      </c>
    </row>
    <row r="166" spans="1:31" x14ac:dyDescent="0.3">
      <c r="A166" t="s">
        <v>67</v>
      </c>
      <c r="B166" t="s">
        <v>33</v>
      </c>
      <c r="C166">
        <v>33</v>
      </c>
      <c r="D166">
        <v>523</v>
      </c>
      <c r="E166">
        <v>11</v>
      </c>
      <c r="F166">
        <v>122</v>
      </c>
      <c r="G166">
        <v>118.36363636363636</v>
      </c>
      <c r="H166">
        <v>1302</v>
      </c>
      <c r="I166">
        <v>15.48</v>
      </c>
      <c r="J166">
        <v>3</v>
      </c>
      <c r="K166">
        <v>584</v>
      </c>
      <c r="L166">
        <v>4.2</v>
      </c>
      <c r="M166">
        <v>22</v>
      </c>
      <c r="N166">
        <v>9</v>
      </c>
      <c r="O166">
        <v>1</v>
      </c>
      <c r="P166">
        <v>7</v>
      </c>
      <c r="Q166">
        <v>2018</v>
      </c>
      <c r="R166">
        <v>10.47341115</v>
      </c>
      <c r="S166">
        <v>2288</v>
      </c>
      <c r="T166">
        <v>118.3636364</v>
      </c>
      <c r="U166">
        <v>4.2</v>
      </c>
      <c r="V166">
        <v>15.48</v>
      </c>
      <c r="W166">
        <v>105</v>
      </c>
      <c r="X166">
        <v>4.2</v>
      </c>
      <c r="Y166">
        <v>24.938749999999999</v>
      </c>
      <c r="Z166">
        <v>155</v>
      </c>
      <c r="AA166">
        <v>3.8</v>
      </c>
      <c r="AB166">
        <v>16.47</v>
      </c>
      <c r="AC166">
        <v>119</v>
      </c>
      <c r="AD166" s="1">
        <v>43287</v>
      </c>
      <c r="AE166" t="s">
        <v>122</v>
      </c>
    </row>
    <row r="167" spans="1:31" x14ac:dyDescent="0.3">
      <c r="A167" t="s">
        <v>82</v>
      </c>
      <c r="B167" t="s">
        <v>30</v>
      </c>
      <c r="C167">
        <v>33</v>
      </c>
      <c r="D167">
        <v>300</v>
      </c>
      <c r="E167">
        <v>3</v>
      </c>
      <c r="F167">
        <v>43</v>
      </c>
      <c r="G167">
        <v>78.899999999999991</v>
      </c>
      <c r="H167">
        <v>236.7</v>
      </c>
      <c r="I167">
        <v>13.44</v>
      </c>
      <c r="J167">
        <v>1</v>
      </c>
      <c r="K167">
        <v>207</v>
      </c>
      <c r="L167">
        <v>3.5</v>
      </c>
      <c r="M167">
        <v>22</v>
      </c>
      <c r="N167">
        <v>9</v>
      </c>
      <c r="O167">
        <v>1</v>
      </c>
      <c r="P167">
        <v>7</v>
      </c>
      <c r="Q167">
        <v>2018</v>
      </c>
      <c r="R167">
        <v>2.4193548389999999</v>
      </c>
      <c r="S167">
        <v>2926</v>
      </c>
      <c r="T167">
        <v>119.99</v>
      </c>
      <c r="U167">
        <v>4.2</v>
      </c>
      <c r="V167">
        <v>48.626666669999999</v>
      </c>
      <c r="W167">
        <v>149.9</v>
      </c>
      <c r="X167">
        <v>4.3</v>
      </c>
      <c r="Y167">
        <v>33.571538459999999</v>
      </c>
      <c r="Z167">
        <v>77.900000000000006</v>
      </c>
      <c r="AA167">
        <v>3.5</v>
      </c>
      <c r="AB167">
        <v>14.638571430000001</v>
      </c>
      <c r="AC167">
        <v>89.9</v>
      </c>
      <c r="AD167" s="1">
        <v>43286</v>
      </c>
      <c r="AE167" t="s">
        <v>116</v>
      </c>
    </row>
    <row r="168" spans="1:31" x14ac:dyDescent="0.3">
      <c r="A168" t="s">
        <v>62</v>
      </c>
      <c r="B168" t="s">
        <v>32</v>
      </c>
      <c r="C168">
        <v>48</v>
      </c>
      <c r="D168">
        <v>575</v>
      </c>
      <c r="E168">
        <v>3</v>
      </c>
      <c r="F168">
        <v>113</v>
      </c>
      <c r="G168">
        <v>23.99</v>
      </c>
      <c r="H168">
        <v>71.97</v>
      </c>
      <c r="I168">
        <v>18.809999999999999</v>
      </c>
      <c r="J168">
        <v>1</v>
      </c>
      <c r="K168">
        <v>100</v>
      </c>
      <c r="L168">
        <v>4.3</v>
      </c>
      <c r="M168">
        <v>22</v>
      </c>
      <c r="N168">
        <v>9</v>
      </c>
      <c r="O168">
        <v>1</v>
      </c>
      <c r="P168">
        <v>7</v>
      </c>
      <c r="Q168">
        <v>2018</v>
      </c>
      <c r="R168">
        <v>9.1230158729999999</v>
      </c>
      <c r="S168">
        <v>4500</v>
      </c>
      <c r="T168">
        <v>19.989999999999998</v>
      </c>
      <c r="U168">
        <v>4.3</v>
      </c>
      <c r="V168">
        <v>18.809999999999999</v>
      </c>
      <c r="W168">
        <v>79.989999999999995</v>
      </c>
      <c r="X168">
        <v>4.0999999999999996</v>
      </c>
      <c r="Y168">
        <v>16.745000000000001</v>
      </c>
      <c r="Z168">
        <v>58.99</v>
      </c>
      <c r="AA168">
        <v>3.9</v>
      </c>
      <c r="AB168">
        <v>7.67</v>
      </c>
      <c r="AC168">
        <v>23.99</v>
      </c>
      <c r="AD168" s="1">
        <v>43286</v>
      </c>
      <c r="AE168" t="s">
        <v>122</v>
      </c>
    </row>
    <row r="169" spans="1:31" x14ac:dyDescent="0.3">
      <c r="A169" t="s">
        <v>70</v>
      </c>
      <c r="B169" t="s">
        <v>26</v>
      </c>
      <c r="C169">
        <v>39</v>
      </c>
      <c r="D169">
        <v>161</v>
      </c>
      <c r="E169">
        <v>8</v>
      </c>
      <c r="F169">
        <v>26</v>
      </c>
      <c r="G169">
        <v>39.99</v>
      </c>
      <c r="H169">
        <v>319.92</v>
      </c>
      <c r="I169">
        <v>20.4175</v>
      </c>
      <c r="J169">
        <v>2</v>
      </c>
      <c r="K169">
        <v>350</v>
      </c>
      <c r="L169">
        <v>4</v>
      </c>
      <c r="M169">
        <v>22</v>
      </c>
      <c r="N169">
        <v>9</v>
      </c>
      <c r="O169">
        <v>1</v>
      </c>
      <c r="P169">
        <v>7</v>
      </c>
      <c r="Q169">
        <v>2018</v>
      </c>
      <c r="R169">
        <v>12.07165109</v>
      </c>
      <c r="S169">
        <v>3800</v>
      </c>
      <c r="T169">
        <v>77.933333329999996</v>
      </c>
      <c r="U169">
        <v>3.9</v>
      </c>
      <c r="V169">
        <v>19.952000000000002</v>
      </c>
      <c r="W169">
        <v>39.99</v>
      </c>
      <c r="X169">
        <v>4</v>
      </c>
      <c r="Y169">
        <v>20.4175</v>
      </c>
      <c r="Z169">
        <v>39.99</v>
      </c>
      <c r="AA169">
        <v>4</v>
      </c>
      <c r="AB169">
        <v>20.4175</v>
      </c>
      <c r="AC169">
        <v>39.99</v>
      </c>
      <c r="AD169" s="1">
        <v>43286</v>
      </c>
      <c r="AE169" t="s">
        <v>122</v>
      </c>
    </row>
    <row r="170" spans="1:31" x14ac:dyDescent="0.3">
      <c r="A170" t="s">
        <v>81</v>
      </c>
      <c r="B170" t="s">
        <v>49</v>
      </c>
      <c r="C170">
        <v>54</v>
      </c>
      <c r="D170">
        <v>1536</v>
      </c>
      <c r="E170">
        <v>8</v>
      </c>
      <c r="F170">
        <v>13</v>
      </c>
      <c r="G170">
        <v>49.99</v>
      </c>
      <c r="H170">
        <v>399.92</v>
      </c>
      <c r="I170">
        <v>12.522500000000001</v>
      </c>
      <c r="J170">
        <v>2</v>
      </c>
      <c r="K170">
        <v>250</v>
      </c>
      <c r="L170">
        <v>4.3</v>
      </c>
      <c r="M170">
        <v>22</v>
      </c>
      <c r="N170">
        <v>9</v>
      </c>
      <c r="O170">
        <v>1</v>
      </c>
      <c r="P170">
        <v>7</v>
      </c>
      <c r="Q170">
        <v>2018</v>
      </c>
      <c r="R170">
        <v>13.16964286</v>
      </c>
      <c r="S170">
        <v>3360</v>
      </c>
      <c r="T170">
        <v>49.99</v>
      </c>
      <c r="U170">
        <v>4.3</v>
      </c>
      <c r="V170">
        <v>12.522500000000001</v>
      </c>
      <c r="W170">
        <v>118.7</v>
      </c>
      <c r="X170">
        <v>4.4000000000000004</v>
      </c>
      <c r="Y170">
        <v>15.978</v>
      </c>
      <c r="Z170">
        <v>49.99</v>
      </c>
      <c r="AA170">
        <v>4.3</v>
      </c>
      <c r="AB170">
        <v>12.522500000000001</v>
      </c>
      <c r="AC170">
        <v>49.94</v>
      </c>
      <c r="AD170" s="1">
        <v>43286</v>
      </c>
      <c r="AE170" t="s">
        <v>122</v>
      </c>
    </row>
    <row r="171" spans="1:31" x14ac:dyDescent="0.3">
      <c r="A171" t="s">
        <v>43</v>
      </c>
      <c r="B171" t="s">
        <v>33</v>
      </c>
      <c r="C171">
        <v>59</v>
      </c>
      <c r="D171">
        <v>319</v>
      </c>
      <c r="E171">
        <v>40</v>
      </c>
      <c r="F171">
        <v>122</v>
      </c>
      <c r="G171">
        <v>78</v>
      </c>
      <c r="H171">
        <v>3120</v>
      </c>
      <c r="I171">
        <v>17.979500000000002</v>
      </c>
      <c r="J171">
        <v>4</v>
      </c>
      <c r="K171">
        <v>250</v>
      </c>
      <c r="L171">
        <v>3.9</v>
      </c>
      <c r="M171">
        <v>22</v>
      </c>
      <c r="N171">
        <v>9</v>
      </c>
      <c r="O171">
        <v>1</v>
      </c>
      <c r="P171">
        <v>7</v>
      </c>
      <c r="Q171">
        <v>2018</v>
      </c>
      <c r="R171">
        <v>16.76944159</v>
      </c>
      <c r="S171">
        <v>640</v>
      </c>
      <c r="T171">
        <v>118.3636364</v>
      </c>
      <c r="U171">
        <v>4.2</v>
      </c>
      <c r="V171">
        <v>15.48</v>
      </c>
      <c r="W171">
        <v>105</v>
      </c>
      <c r="X171">
        <v>4.2</v>
      </c>
      <c r="Y171">
        <v>24.938749999999999</v>
      </c>
      <c r="Z171">
        <v>155</v>
      </c>
      <c r="AA171">
        <v>3.8</v>
      </c>
      <c r="AB171">
        <v>16.47</v>
      </c>
      <c r="AC171">
        <v>78</v>
      </c>
      <c r="AD171" s="1">
        <v>43286</v>
      </c>
      <c r="AE171" t="s">
        <v>116</v>
      </c>
    </row>
    <row r="172" spans="1:31" x14ac:dyDescent="0.3">
      <c r="A172" t="s">
        <v>67</v>
      </c>
      <c r="B172" t="s">
        <v>33</v>
      </c>
      <c r="C172">
        <v>33</v>
      </c>
      <c r="D172">
        <v>523</v>
      </c>
      <c r="E172">
        <v>11</v>
      </c>
      <c r="F172">
        <v>122</v>
      </c>
      <c r="G172">
        <v>118.36363636363636</v>
      </c>
      <c r="H172">
        <v>1302</v>
      </c>
      <c r="I172">
        <v>15.48</v>
      </c>
      <c r="J172">
        <v>3</v>
      </c>
      <c r="K172">
        <v>584</v>
      </c>
      <c r="L172">
        <v>4.2</v>
      </c>
      <c r="M172">
        <v>22</v>
      </c>
      <c r="N172">
        <v>9</v>
      </c>
      <c r="O172">
        <v>1</v>
      </c>
      <c r="P172">
        <v>7</v>
      </c>
      <c r="Q172">
        <v>2018</v>
      </c>
      <c r="R172">
        <v>10.47341115</v>
      </c>
      <c r="S172">
        <v>2288</v>
      </c>
      <c r="T172">
        <v>118.3636364</v>
      </c>
      <c r="U172">
        <v>4.2</v>
      </c>
      <c r="V172">
        <v>15.48</v>
      </c>
      <c r="W172">
        <v>105</v>
      </c>
      <c r="X172">
        <v>4.2</v>
      </c>
      <c r="Y172">
        <v>24.938749999999999</v>
      </c>
      <c r="Z172">
        <v>155</v>
      </c>
      <c r="AA172">
        <v>3.8</v>
      </c>
      <c r="AB172">
        <v>16.47</v>
      </c>
      <c r="AC172">
        <v>119</v>
      </c>
      <c r="AD172" s="1">
        <v>43286</v>
      </c>
      <c r="AE172" t="s">
        <v>122</v>
      </c>
    </row>
    <row r="173" spans="1:31" x14ac:dyDescent="0.3">
      <c r="A173" t="s">
        <v>58</v>
      </c>
      <c r="B173" t="s">
        <v>33</v>
      </c>
      <c r="C173">
        <v>35</v>
      </c>
      <c r="D173">
        <v>640</v>
      </c>
      <c r="E173">
        <v>14</v>
      </c>
      <c r="F173">
        <v>90</v>
      </c>
      <c r="G173">
        <v>157.14285714285714</v>
      </c>
      <c r="H173">
        <v>2200</v>
      </c>
      <c r="I173">
        <v>16.65714286</v>
      </c>
      <c r="J173">
        <v>1</v>
      </c>
      <c r="K173">
        <v>335</v>
      </c>
      <c r="L173">
        <v>4.0999999999999996</v>
      </c>
      <c r="M173">
        <v>22</v>
      </c>
      <c r="N173">
        <v>9</v>
      </c>
      <c r="O173">
        <v>1</v>
      </c>
      <c r="P173">
        <v>7</v>
      </c>
      <c r="Q173">
        <v>2018</v>
      </c>
      <c r="R173">
        <v>31.194690269999999</v>
      </c>
      <c r="S173">
        <v>2992</v>
      </c>
      <c r="T173">
        <v>118.3636364</v>
      </c>
      <c r="U173">
        <v>4.2</v>
      </c>
      <c r="V173">
        <v>15.48</v>
      </c>
      <c r="W173">
        <v>105</v>
      </c>
      <c r="X173">
        <v>4.2</v>
      </c>
      <c r="Y173">
        <v>24.938749999999999</v>
      </c>
      <c r="Z173">
        <v>155</v>
      </c>
      <c r="AA173">
        <v>3.8</v>
      </c>
      <c r="AB173">
        <v>16.47</v>
      </c>
      <c r="AC173">
        <v>152.6333333</v>
      </c>
      <c r="AD173" s="1">
        <v>43285</v>
      </c>
      <c r="AE173" t="s">
        <v>115</v>
      </c>
    </row>
    <row r="174" spans="1:31" x14ac:dyDescent="0.3">
      <c r="A174" t="s">
        <v>31</v>
      </c>
      <c r="B174" t="s">
        <v>32</v>
      </c>
      <c r="C174">
        <v>40</v>
      </c>
      <c r="D174">
        <v>409</v>
      </c>
      <c r="E174">
        <v>5</v>
      </c>
      <c r="F174">
        <v>90</v>
      </c>
      <c r="G174">
        <v>51.512</v>
      </c>
      <c r="H174">
        <v>257.56</v>
      </c>
      <c r="I174">
        <v>14.368</v>
      </c>
      <c r="J174">
        <v>1</v>
      </c>
      <c r="K174">
        <v>1110</v>
      </c>
      <c r="L174">
        <v>4.2</v>
      </c>
      <c r="M174">
        <v>22</v>
      </c>
      <c r="N174">
        <v>9</v>
      </c>
      <c r="O174">
        <v>1</v>
      </c>
      <c r="P174">
        <v>7</v>
      </c>
      <c r="Q174">
        <v>2018</v>
      </c>
      <c r="R174">
        <v>3.225806452</v>
      </c>
      <c r="S174">
        <v>3762</v>
      </c>
      <c r="T174">
        <v>23.99</v>
      </c>
      <c r="U174">
        <v>4.3</v>
      </c>
      <c r="V174">
        <v>18.809999999999999</v>
      </c>
      <c r="W174">
        <v>79.989999999999995</v>
      </c>
      <c r="X174">
        <v>4.0999999999999996</v>
      </c>
      <c r="Y174">
        <v>16.745000000000001</v>
      </c>
      <c r="Z174">
        <v>58.99</v>
      </c>
      <c r="AA174">
        <v>3.9</v>
      </c>
      <c r="AB174">
        <v>7.67</v>
      </c>
      <c r="AC174">
        <v>49.98</v>
      </c>
      <c r="AD174" s="1">
        <v>43285</v>
      </c>
      <c r="AE174" t="s">
        <v>122</v>
      </c>
    </row>
    <row r="175" spans="1:31" x14ac:dyDescent="0.3">
      <c r="A175" t="s">
        <v>72</v>
      </c>
      <c r="B175" t="s">
        <v>66</v>
      </c>
      <c r="C175">
        <v>44</v>
      </c>
      <c r="D175">
        <v>903</v>
      </c>
      <c r="E175">
        <v>2</v>
      </c>
      <c r="F175">
        <v>22</v>
      </c>
      <c r="G175">
        <v>89.9</v>
      </c>
      <c r="H175">
        <v>179.8</v>
      </c>
      <c r="I175">
        <v>29.79</v>
      </c>
      <c r="J175">
        <v>6</v>
      </c>
      <c r="K175">
        <v>2600</v>
      </c>
      <c r="L175">
        <v>4.0999999999999996</v>
      </c>
      <c r="M175">
        <v>22</v>
      </c>
      <c r="N175">
        <v>9</v>
      </c>
      <c r="O175">
        <v>1</v>
      </c>
      <c r="P175">
        <v>7</v>
      </c>
      <c r="Q175">
        <v>2018</v>
      </c>
      <c r="R175">
        <v>2.4351132070000001</v>
      </c>
      <c r="S175">
        <v>15000</v>
      </c>
      <c r="T175">
        <v>89.9</v>
      </c>
      <c r="U175">
        <v>4.0999999999999996</v>
      </c>
      <c r="V175">
        <v>29.79</v>
      </c>
      <c r="W175">
        <v>35</v>
      </c>
      <c r="X175">
        <v>3.7</v>
      </c>
      <c r="Y175">
        <v>17.238</v>
      </c>
      <c r="Z175">
        <v>78.535714290000001</v>
      </c>
      <c r="AA175">
        <v>4.4000000000000004</v>
      </c>
      <c r="AB175">
        <v>23.847142860000002</v>
      </c>
      <c r="AC175">
        <v>89.9</v>
      </c>
      <c r="AD175" s="1">
        <v>43285</v>
      </c>
      <c r="AE175" t="s">
        <v>115</v>
      </c>
    </row>
    <row r="176" spans="1:31" x14ac:dyDescent="0.3">
      <c r="A176" t="s">
        <v>81</v>
      </c>
      <c r="B176" t="s">
        <v>49</v>
      </c>
      <c r="C176">
        <v>54</v>
      </c>
      <c r="D176">
        <v>1536</v>
      </c>
      <c r="E176">
        <v>8</v>
      </c>
      <c r="F176">
        <v>13</v>
      </c>
      <c r="G176">
        <v>49.99</v>
      </c>
      <c r="H176">
        <v>399.92</v>
      </c>
      <c r="I176">
        <v>12.522500000000001</v>
      </c>
      <c r="J176">
        <v>2</v>
      </c>
      <c r="K176">
        <v>250</v>
      </c>
      <c r="L176">
        <v>4.3</v>
      </c>
      <c r="M176">
        <v>22</v>
      </c>
      <c r="N176">
        <v>9</v>
      </c>
      <c r="O176">
        <v>1</v>
      </c>
      <c r="P176">
        <v>7</v>
      </c>
      <c r="Q176">
        <v>2018</v>
      </c>
      <c r="R176">
        <v>13.16964286</v>
      </c>
      <c r="S176">
        <v>3360</v>
      </c>
      <c r="T176">
        <v>49.99</v>
      </c>
      <c r="U176">
        <v>4.3</v>
      </c>
      <c r="V176">
        <v>12.522500000000001</v>
      </c>
      <c r="W176">
        <v>118.7</v>
      </c>
      <c r="X176">
        <v>4.4000000000000004</v>
      </c>
      <c r="Y176">
        <v>15.978</v>
      </c>
      <c r="Z176">
        <v>49.99</v>
      </c>
      <c r="AA176">
        <v>4.3</v>
      </c>
      <c r="AB176">
        <v>12.522500000000001</v>
      </c>
      <c r="AC176">
        <v>49.94</v>
      </c>
      <c r="AD176" s="1">
        <v>43285</v>
      </c>
      <c r="AE176" t="s">
        <v>122</v>
      </c>
    </row>
    <row r="177" spans="1:31" x14ac:dyDescent="0.3">
      <c r="A177" t="s">
        <v>41</v>
      </c>
      <c r="B177" t="s">
        <v>32</v>
      </c>
      <c r="C177">
        <v>60</v>
      </c>
      <c r="D177">
        <v>2644</v>
      </c>
      <c r="E177">
        <v>13</v>
      </c>
      <c r="F177">
        <v>113</v>
      </c>
      <c r="G177">
        <v>330</v>
      </c>
      <c r="H177">
        <v>4290</v>
      </c>
      <c r="I177">
        <v>28.42</v>
      </c>
      <c r="J177">
        <v>6</v>
      </c>
      <c r="K177">
        <v>400</v>
      </c>
      <c r="L177">
        <v>4.2</v>
      </c>
      <c r="M177">
        <v>22</v>
      </c>
      <c r="N177">
        <v>9</v>
      </c>
      <c r="O177">
        <v>1</v>
      </c>
      <c r="P177">
        <v>7</v>
      </c>
      <c r="Q177">
        <v>2018</v>
      </c>
      <c r="R177">
        <v>8.2278481009999993</v>
      </c>
      <c r="S177">
        <v>2992</v>
      </c>
      <c r="T177">
        <v>23.99</v>
      </c>
      <c r="U177">
        <v>4.3</v>
      </c>
      <c r="V177">
        <v>18.809999999999999</v>
      </c>
      <c r="W177">
        <v>79.989999999999995</v>
      </c>
      <c r="X177">
        <v>4.0999999999999996</v>
      </c>
      <c r="Y177">
        <v>16.745000000000001</v>
      </c>
      <c r="Z177">
        <v>58.99</v>
      </c>
      <c r="AA177">
        <v>3.9</v>
      </c>
      <c r="AB177">
        <v>7.67</v>
      </c>
      <c r="AC177">
        <v>330</v>
      </c>
      <c r="AD177" s="1">
        <v>43285</v>
      </c>
      <c r="AE177" t="s">
        <v>114</v>
      </c>
    </row>
    <row r="178" spans="1:31" x14ac:dyDescent="0.3">
      <c r="A178" t="s">
        <v>34</v>
      </c>
      <c r="B178" t="s">
        <v>30</v>
      </c>
      <c r="C178">
        <v>48</v>
      </c>
      <c r="D178">
        <v>894</v>
      </c>
      <c r="E178">
        <v>13</v>
      </c>
      <c r="F178">
        <v>43</v>
      </c>
      <c r="G178">
        <v>149.9</v>
      </c>
      <c r="H178">
        <v>1948.7</v>
      </c>
      <c r="I178">
        <v>33.571538459999999</v>
      </c>
      <c r="J178">
        <v>1</v>
      </c>
      <c r="K178">
        <v>533</v>
      </c>
      <c r="L178">
        <v>4.3</v>
      </c>
      <c r="M178">
        <v>22</v>
      </c>
      <c r="N178">
        <v>9</v>
      </c>
      <c r="O178">
        <v>1</v>
      </c>
      <c r="P178">
        <v>7</v>
      </c>
      <c r="Q178">
        <v>2018</v>
      </c>
      <c r="R178">
        <v>4.7445255470000003</v>
      </c>
      <c r="S178">
        <v>4840</v>
      </c>
      <c r="T178">
        <v>119.99</v>
      </c>
      <c r="U178">
        <v>4.2</v>
      </c>
      <c r="V178">
        <v>48.626666669999999</v>
      </c>
      <c r="W178">
        <v>149.9</v>
      </c>
      <c r="X178">
        <v>4.3</v>
      </c>
      <c r="Y178">
        <v>33.571538459999999</v>
      </c>
      <c r="Z178">
        <v>77.900000000000006</v>
      </c>
      <c r="AA178">
        <v>3.5</v>
      </c>
      <c r="AB178">
        <v>14.638571430000001</v>
      </c>
      <c r="AC178">
        <v>149.9</v>
      </c>
      <c r="AD178" s="1">
        <v>43284</v>
      </c>
      <c r="AE178" t="s">
        <v>114</v>
      </c>
    </row>
    <row r="179" spans="1:31" x14ac:dyDescent="0.3">
      <c r="A179" t="s">
        <v>29</v>
      </c>
      <c r="B179" t="s">
        <v>30</v>
      </c>
      <c r="C179">
        <v>45</v>
      </c>
      <c r="D179">
        <v>236</v>
      </c>
      <c r="E179">
        <v>18</v>
      </c>
      <c r="F179">
        <v>43</v>
      </c>
      <c r="G179">
        <v>66.637777777777785</v>
      </c>
      <c r="H179">
        <v>1199.48</v>
      </c>
      <c r="I179">
        <v>21.16444444</v>
      </c>
      <c r="J179">
        <v>1</v>
      </c>
      <c r="K179">
        <v>173</v>
      </c>
      <c r="L179">
        <v>4</v>
      </c>
      <c r="M179">
        <v>22</v>
      </c>
      <c r="N179">
        <v>9</v>
      </c>
      <c r="O179">
        <v>1</v>
      </c>
      <c r="P179">
        <v>7</v>
      </c>
      <c r="Q179">
        <v>2018</v>
      </c>
      <c r="R179">
        <v>22.337042929999999</v>
      </c>
      <c r="S179">
        <v>2808</v>
      </c>
      <c r="T179">
        <v>119.99</v>
      </c>
      <c r="U179">
        <v>4.2</v>
      </c>
      <c r="V179">
        <v>48.626666669999999</v>
      </c>
      <c r="W179">
        <v>149.9</v>
      </c>
      <c r="X179">
        <v>4.3</v>
      </c>
      <c r="Y179">
        <v>33.571538459999999</v>
      </c>
      <c r="Z179">
        <v>77.900000000000006</v>
      </c>
      <c r="AA179">
        <v>3.5</v>
      </c>
      <c r="AB179">
        <v>14.638571430000001</v>
      </c>
      <c r="AC179">
        <v>73</v>
      </c>
      <c r="AD179" s="1">
        <v>43284</v>
      </c>
      <c r="AE179" t="s">
        <v>122</v>
      </c>
    </row>
    <row r="180" spans="1:31" x14ac:dyDescent="0.3">
      <c r="A180" t="s">
        <v>64</v>
      </c>
      <c r="B180" t="s">
        <v>30</v>
      </c>
      <c r="C180">
        <v>33</v>
      </c>
      <c r="D180">
        <v>256</v>
      </c>
      <c r="E180">
        <v>7</v>
      </c>
      <c r="F180">
        <v>43</v>
      </c>
      <c r="G180">
        <v>77.899999999999991</v>
      </c>
      <c r="H180">
        <v>545.29999999999995</v>
      </c>
      <c r="I180">
        <v>14.638571430000001</v>
      </c>
      <c r="J180">
        <v>1</v>
      </c>
      <c r="K180">
        <v>180</v>
      </c>
      <c r="L180">
        <v>3.5</v>
      </c>
      <c r="M180">
        <v>22</v>
      </c>
      <c r="N180">
        <v>9</v>
      </c>
      <c r="O180">
        <v>1</v>
      </c>
      <c r="P180">
        <v>7</v>
      </c>
      <c r="Q180">
        <v>2018</v>
      </c>
      <c r="R180">
        <v>4.1176470590000003</v>
      </c>
      <c r="S180">
        <v>2210</v>
      </c>
      <c r="T180">
        <v>119.99</v>
      </c>
      <c r="U180">
        <v>4.2</v>
      </c>
      <c r="V180">
        <v>48.626666669999999</v>
      </c>
      <c r="W180">
        <v>149.9</v>
      </c>
      <c r="X180">
        <v>4.3</v>
      </c>
      <c r="Y180">
        <v>33.571538459999999</v>
      </c>
      <c r="Z180">
        <v>77.900000000000006</v>
      </c>
      <c r="AA180">
        <v>3.5</v>
      </c>
      <c r="AB180">
        <v>14.638571430000001</v>
      </c>
      <c r="AC180">
        <v>78.900000000000006</v>
      </c>
      <c r="AD180" s="1">
        <v>43284</v>
      </c>
      <c r="AE180" t="s">
        <v>116</v>
      </c>
    </row>
    <row r="181" spans="1:31" x14ac:dyDescent="0.3">
      <c r="A181" t="s">
        <v>63</v>
      </c>
      <c r="B181" t="s">
        <v>30</v>
      </c>
      <c r="C181">
        <v>59</v>
      </c>
      <c r="D181">
        <v>1893</v>
      </c>
      <c r="E181">
        <v>9</v>
      </c>
      <c r="F181">
        <v>43</v>
      </c>
      <c r="G181">
        <v>119.99000000000001</v>
      </c>
      <c r="H181">
        <v>1079.9100000000001</v>
      </c>
      <c r="I181">
        <v>48.626666669999999</v>
      </c>
      <c r="J181">
        <v>1</v>
      </c>
      <c r="K181">
        <v>6550</v>
      </c>
      <c r="L181">
        <v>4.2</v>
      </c>
      <c r="M181">
        <v>22</v>
      </c>
      <c r="N181">
        <v>9</v>
      </c>
      <c r="O181">
        <v>1</v>
      </c>
      <c r="P181">
        <v>7</v>
      </c>
      <c r="Q181">
        <v>2018</v>
      </c>
      <c r="R181">
        <v>4.9617346939999996</v>
      </c>
      <c r="S181">
        <v>8000</v>
      </c>
      <c r="T181">
        <v>119.99</v>
      </c>
      <c r="U181">
        <v>4.2</v>
      </c>
      <c r="V181">
        <v>48.626666669999999</v>
      </c>
      <c r="W181">
        <v>149.9</v>
      </c>
      <c r="X181">
        <v>4.3</v>
      </c>
      <c r="Y181">
        <v>33.571538459999999</v>
      </c>
      <c r="Z181">
        <v>77.900000000000006</v>
      </c>
      <c r="AA181">
        <v>3.5</v>
      </c>
      <c r="AB181">
        <v>14.638571430000001</v>
      </c>
      <c r="AC181">
        <v>114.49115380000001</v>
      </c>
      <c r="AD181" s="1">
        <v>43284</v>
      </c>
      <c r="AE181" t="s">
        <v>114</v>
      </c>
    </row>
    <row r="182" spans="1:31" x14ac:dyDescent="0.3">
      <c r="A182" t="s">
        <v>76</v>
      </c>
      <c r="B182" t="s">
        <v>66</v>
      </c>
      <c r="C182">
        <v>57</v>
      </c>
      <c r="D182">
        <v>272</v>
      </c>
      <c r="E182">
        <v>14</v>
      </c>
      <c r="F182">
        <v>22</v>
      </c>
      <c r="G182">
        <v>78.535714285714292</v>
      </c>
      <c r="H182">
        <v>1099.5</v>
      </c>
      <c r="I182">
        <v>23.847142860000002</v>
      </c>
      <c r="J182">
        <v>1</v>
      </c>
      <c r="K182">
        <v>2500</v>
      </c>
      <c r="L182">
        <v>4.4000000000000004</v>
      </c>
      <c r="M182">
        <v>22</v>
      </c>
      <c r="N182">
        <v>9</v>
      </c>
      <c r="O182">
        <v>1</v>
      </c>
      <c r="P182">
        <v>7</v>
      </c>
      <c r="Q182">
        <v>2018</v>
      </c>
      <c r="R182">
        <v>14.432989689999999</v>
      </c>
      <c r="S182">
        <v>12000</v>
      </c>
      <c r="T182">
        <v>89.9</v>
      </c>
      <c r="U182">
        <v>4.0999999999999996</v>
      </c>
      <c r="V182">
        <v>29.79</v>
      </c>
      <c r="W182">
        <v>35</v>
      </c>
      <c r="X182">
        <v>3.7</v>
      </c>
      <c r="Y182">
        <v>17.238</v>
      </c>
      <c r="Z182">
        <v>78.535714290000001</v>
      </c>
      <c r="AA182">
        <v>4.4000000000000004</v>
      </c>
      <c r="AB182">
        <v>23.847142860000002</v>
      </c>
      <c r="AC182">
        <v>99.9</v>
      </c>
      <c r="AD182" s="1">
        <v>43284</v>
      </c>
      <c r="AE182" t="s">
        <v>114</v>
      </c>
    </row>
    <row r="183" spans="1:31" x14ac:dyDescent="0.3">
      <c r="A183" t="s">
        <v>47</v>
      </c>
      <c r="B183" t="s">
        <v>32</v>
      </c>
      <c r="C183">
        <v>51</v>
      </c>
      <c r="D183">
        <v>625</v>
      </c>
      <c r="E183">
        <v>11</v>
      </c>
      <c r="F183">
        <v>113</v>
      </c>
      <c r="G183">
        <v>364</v>
      </c>
      <c r="H183">
        <v>4004</v>
      </c>
      <c r="I183">
        <v>36.246363639999998</v>
      </c>
      <c r="J183">
        <v>1</v>
      </c>
      <c r="K183">
        <v>900</v>
      </c>
      <c r="L183">
        <v>4.3</v>
      </c>
      <c r="M183">
        <v>22</v>
      </c>
      <c r="N183">
        <v>9</v>
      </c>
      <c r="O183">
        <v>1</v>
      </c>
      <c r="P183">
        <v>7</v>
      </c>
      <c r="Q183">
        <v>2018</v>
      </c>
      <c r="R183">
        <v>6.7595108699999997</v>
      </c>
      <c r="S183">
        <v>11400</v>
      </c>
      <c r="T183">
        <v>19.989999999999998</v>
      </c>
      <c r="U183">
        <v>4.3</v>
      </c>
      <c r="V183">
        <v>18.809999999999999</v>
      </c>
      <c r="W183">
        <v>79.989999999999995</v>
      </c>
      <c r="X183">
        <v>4.0999999999999996</v>
      </c>
      <c r="Y183">
        <v>16.745000000000001</v>
      </c>
      <c r="Z183">
        <v>58.99</v>
      </c>
      <c r="AA183">
        <v>3.9</v>
      </c>
      <c r="AB183">
        <v>7.67</v>
      </c>
      <c r="AC183">
        <v>364</v>
      </c>
      <c r="AD183" s="1">
        <v>43284</v>
      </c>
      <c r="AE183" t="s">
        <v>114</v>
      </c>
    </row>
    <row r="184" spans="1:31" x14ac:dyDescent="0.3">
      <c r="A184" t="s">
        <v>67</v>
      </c>
      <c r="B184" t="s">
        <v>33</v>
      </c>
      <c r="C184">
        <v>33</v>
      </c>
      <c r="D184">
        <v>523</v>
      </c>
      <c r="E184">
        <v>11</v>
      </c>
      <c r="F184">
        <v>122</v>
      </c>
      <c r="G184">
        <v>118.36363636363636</v>
      </c>
      <c r="H184">
        <v>1302</v>
      </c>
      <c r="I184">
        <v>15.48</v>
      </c>
      <c r="J184">
        <v>3</v>
      </c>
      <c r="K184">
        <v>584</v>
      </c>
      <c r="L184">
        <v>4.2</v>
      </c>
      <c r="M184">
        <v>22</v>
      </c>
      <c r="N184">
        <v>9</v>
      </c>
      <c r="O184">
        <v>1</v>
      </c>
      <c r="P184">
        <v>7</v>
      </c>
      <c r="Q184">
        <v>2018</v>
      </c>
      <c r="R184">
        <v>10.47341115</v>
      </c>
      <c r="S184">
        <v>2288</v>
      </c>
      <c r="T184">
        <v>118.3636364</v>
      </c>
      <c r="U184">
        <v>4.2</v>
      </c>
      <c r="V184">
        <v>15.48</v>
      </c>
      <c r="W184">
        <v>105</v>
      </c>
      <c r="X184">
        <v>4.2</v>
      </c>
      <c r="Y184">
        <v>24.938749999999999</v>
      </c>
      <c r="Z184">
        <v>155</v>
      </c>
      <c r="AA184">
        <v>3.8</v>
      </c>
      <c r="AB184">
        <v>16.47</v>
      </c>
      <c r="AC184">
        <v>119</v>
      </c>
      <c r="AD184" s="1">
        <v>43284</v>
      </c>
      <c r="AE184" t="s">
        <v>122</v>
      </c>
    </row>
    <row r="185" spans="1:31" x14ac:dyDescent="0.3">
      <c r="A185" t="s">
        <v>53</v>
      </c>
      <c r="B185" t="s">
        <v>36</v>
      </c>
      <c r="C185">
        <v>47</v>
      </c>
      <c r="D185">
        <v>1893</v>
      </c>
      <c r="E185">
        <v>5</v>
      </c>
      <c r="F185">
        <v>54</v>
      </c>
      <c r="G185">
        <v>99.99</v>
      </c>
      <c r="H185">
        <v>499.95</v>
      </c>
      <c r="I185">
        <v>44.231999999999999</v>
      </c>
      <c r="J185">
        <v>1</v>
      </c>
      <c r="K185">
        <v>6050</v>
      </c>
      <c r="L185">
        <v>4.0999999999999996</v>
      </c>
      <c r="M185">
        <v>22</v>
      </c>
      <c r="N185">
        <v>9</v>
      </c>
      <c r="O185">
        <v>1</v>
      </c>
      <c r="P185">
        <v>7</v>
      </c>
      <c r="Q185">
        <v>2018</v>
      </c>
      <c r="R185">
        <v>5.2049512990000002</v>
      </c>
      <c r="S185">
        <v>8000</v>
      </c>
      <c r="T185">
        <v>49.91</v>
      </c>
      <c r="U185">
        <v>4.0999999999999996</v>
      </c>
      <c r="V185">
        <v>28.373333330000001</v>
      </c>
      <c r="W185">
        <v>49.9</v>
      </c>
      <c r="X185">
        <v>4.2</v>
      </c>
      <c r="Y185">
        <v>33.281428570000003</v>
      </c>
      <c r="Z185">
        <v>49.9</v>
      </c>
      <c r="AA185">
        <v>4.0999999999999996</v>
      </c>
      <c r="AB185">
        <v>20.99</v>
      </c>
      <c r="AC185">
        <v>96.656666670000007</v>
      </c>
      <c r="AD185" s="1">
        <v>43283</v>
      </c>
      <c r="AE185" t="s">
        <v>115</v>
      </c>
    </row>
    <row r="186" spans="1:31" x14ac:dyDescent="0.3">
      <c r="A186" t="s">
        <v>48</v>
      </c>
      <c r="B186" t="s">
        <v>49</v>
      </c>
      <c r="C186">
        <v>29</v>
      </c>
      <c r="D186">
        <v>178</v>
      </c>
      <c r="E186">
        <v>5</v>
      </c>
      <c r="F186">
        <v>13</v>
      </c>
      <c r="G186">
        <v>118.7</v>
      </c>
      <c r="H186">
        <v>593.5</v>
      </c>
      <c r="I186">
        <v>15.978</v>
      </c>
      <c r="J186">
        <v>1</v>
      </c>
      <c r="K186">
        <v>400</v>
      </c>
      <c r="L186">
        <v>4.4000000000000004</v>
      </c>
      <c r="M186">
        <v>22</v>
      </c>
      <c r="N186">
        <v>9</v>
      </c>
      <c r="O186">
        <v>1</v>
      </c>
      <c r="P186">
        <v>7</v>
      </c>
      <c r="Q186">
        <v>2018</v>
      </c>
      <c r="R186">
        <v>6.0975609759999996</v>
      </c>
      <c r="S186">
        <v>4693</v>
      </c>
      <c r="T186">
        <v>49.99</v>
      </c>
      <c r="U186">
        <v>4.3</v>
      </c>
      <c r="V186">
        <v>12.522500000000001</v>
      </c>
      <c r="W186">
        <v>118.7</v>
      </c>
      <c r="X186">
        <v>4.4000000000000004</v>
      </c>
      <c r="Y186">
        <v>15.978</v>
      </c>
      <c r="Z186">
        <v>118.7</v>
      </c>
      <c r="AA186">
        <v>4.4000000000000004</v>
      </c>
      <c r="AB186">
        <v>15.978</v>
      </c>
      <c r="AC186">
        <v>119.1785714</v>
      </c>
      <c r="AD186" s="1">
        <v>43283</v>
      </c>
      <c r="AE186" t="s">
        <v>115</v>
      </c>
    </row>
    <row r="187" spans="1:31" x14ac:dyDescent="0.3">
      <c r="A187" t="s">
        <v>69</v>
      </c>
      <c r="B187" t="s">
        <v>36</v>
      </c>
      <c r="C187">
        <v>59</v>
      </c>
      <c r="D187">
        <v>341</v>
      </c>
      <c r="E187">
        <v>3</v>
      </c>
      <c r="F187">
        <v>54</v>
      </c>
      <c r="G187">
        <v>49.9</v>
      </c>
      <c r="H187">
        <v>149.69999999999999</v>
      </c>
      <c r="I187">
        <v>34.549999999999997</v>
      </c>
      <c r="J187">
        <v>2</v>
      </c>
      <c r="K187">
        <v>1850</v>
      </c>
      <c r="L187">
        <v>4.3</v>
      </c>
      <c r="M187">
        <v>22</v>
      </c>
      <c r="N187">
        <v>9</v>
      </c>
      <c r="O187">
        <v>1</v>
      </c>
      <c r="P187">
        <v>7</v>
      </c>
      <c r="Q187">
        <v>2018</v>
      </c>
      <c r="R187">
        <v>13.5315534</v>
      </c>
      <c r="S187">
        <v>32560</v>
      </c>
      <c r="T187">
        <v>49.91</v>
      </c>
      <c r="U187">
        <v>4.0999999999999996</v>
      </c>
      <c r="V187">
        <v>28.373333330000001</v>
      </c>
      <c r="W187">
        <v>49.9</v>
      </c>
      <c r="X187">
        <v>4.2</v>
      </c>
      <c r="Y187">
        <v>33.281428570000003</v>
      </c>
      <c r="Z187">
        <v>49.9</v>
      </c>
      <c r="AA187">
        <v>4.0999999999999996</v>
      </c>
      <c r="AB187">
        <v>20.99</v>
      </c>
      <c r="AC187">
        <v>49.9</v>
      </c>
      <c r="AD187" s="1">
        <v>43283</v>
      </c>
      <c r="AE187" t="s">
        <v>123</v>
      </c>
    </row>
    <row r="188" spans="1:31" x14ac:dyDescent="0.3">
      <c r="A188" t="s">
        <v>53</v>
      </c>
      <c r="B188" t="s">
        <v>36</v>
      </c>
      <c r="C188">
        <v>47</v>
      </c>
      <c r="D188">
        <v>1893</v>
      </c>
      <c r="E188">
        <v>5</v>
      </c>
      <c r="F188">
        <v>54</v>
      </c>
      <c r="G188">
        <v>99.99</v>
      </c>
      <c r="H188">
        <v>499.95</v>
      </c>
      <c r="I188">
        <v>44.231999999999999</v>
      </c>
      <c r="J188">
        <v>1</v>
      </c>
      <c r="K188">
        <v>6050</v>
      </c>
      <c r="L188">
        <v>4.0999999999999996</v>
      </c>
      <c r="M188">
        <v>22</v>
      </c>
      <c r="N188">
        <v>9</v>
      </c>
      <c r="O188">
        <v>1</v>
      </c>
      <c r="P188">
        <v>7</v>
      </c>
      <c r="Q188">
        <v>2018</v>
      </c>
      <c r="R188">
        <v>5.2049512990000002</v>
      </c>
      <c r="S188">
        <v>8000</v>
      </c>
      <c r="T188">
        <v>49.91</v>
      </c>
      <c r="U188">
        <v>4.0999999999999996</v>
      </c>
      <c r="V188">
        <v>28.373333330000001</v>
      </c>
      <c r="W188">
        <v>49.9</v>
      </c>
      <c r="X188">
        <v>4.2</v>
      </c>
      <c r="Y188">
        <v>33.281428570000003</v>
      </c>
      <c r="Z188">
        <v>49.9</v>
      </c>
      <c r="AA188">
        <v>4.0999999999999996</v>
      </c>
      <c r="AB188">
        <v>20.99</v>
      </c>
      <c r="AC188">
        <v>96.656666670000007</v>
      </c>
      <c r="AD188" s="1">
        <v>43282</v>
      </c>
      <c r="AE188" t="s">
        <v>115</v>
      </c>
    </row>
    <row r="189" spans="1:31" x14ac:dyDescent="0.3">
      <c r="A189" t="s">
        <v>41</v>
      </c>
      <c r="B189" t="s">
        <v>32</v>
      </c>
      <c r="C189">
        <v>60</v>
      </c>
      <c r="D189">
        <v>2644</v>
      </c>
      <c r="E189">
        <v>13</v>
      </c>
      <c r="F189">
        <v>113</v>
      </c>
      <c r="G189">
        <v>330</v>
      </c>
      <c r="H189">
        <v>4290</v>
      </c>
      <c r="I189">
        <v>28.42</v>
      </c>
      <c r="J189">
        <v>6</v>
      </c>
      <c r="K189">
        <v>400</v>
      </c>
      <c r="L189">
        <v>4.2</v>
      </c>
      <c r="M189">
        <v>22</v>
      </c>
      <c r="N189">
        <v>9</v>
      </c>
      <c r="O189">
        <v>1</v>
      </c>
      <c r="P189">
        <v>7</v>
      </c>
      <c r="Q189">
        <v>2018</v>
      </c>
      <c r="R189">
        <v>8.2278481009999993</v>
      </c>
      <c r="S189">
        <v>2992</v>
      </c>
      <c r="T189">
        <v>23.99</v>
      </c>
      <c r="U189">
        <v>4.3</v>
      </c>
      <c r="V189">
        <v>18.809999999999999</v>
      </c>
      <c r="W189">
        <v>79.989999999999995</v>
      </c>
      <c r="X189">
        <v>4.0999999999999996</v>
      </c>
      <c r="Y189">
        <v>16.745000000000001</v>
      </c>
      <c r="Z189">
        <v>58.99</v>
      </c>
      <c r="AA189">
        <v>3.9</v>
      </c>
      <c r="AB189">
        <v>7.67</v>
      </c>
      <c r="AC189">
        <v>330</v>
      </c>
      <c r="AD189" s="1">
        <v>43282</v>
      </c>
      <c r="AE189" t="s">
        <v>114</v>
      </c>
    </row>
    <row r="190" spans="1:31" x14ac:dyDescent="0.3">
      <c r="A190" t="s">
        <v>72</v>
      </c>
      <c r="B190" t="s">
        <v>66</v>
      </c>
      <c r="C190">
        <v>44</v>
      </c>
      <c r="D190">
        <v>903</v>
      </c>
      <c r="E190">
        <v>2</v>
      </c>
      <c r="F190">
        <v>18</v>
      </c>
      <c r="G190">
        <v>89.9</v>
      </c>
      <c r="H190">
        <v>179.8</v>
      </c>
      <c r="I190">
        <v>16.12431818</v>
      </c>
      <c r="J190">
        <v>6</v>
      </c>
      <c r="K190">
        <v>2600</v>
      </c>
      <c r="L190">
        <v>4.0999999999999996</v>
      </c>
      <c r="M190">
        <v>21</v>
      </c>
      <c r="N190">
        <v>9</v>
      </c>
      <c r="O190">
        <v>0</v>
      </c>
      <c r="P190">
        <v>6</v>
      </c>
      <c r="Q190">
        <v>2018</v>
      </c>
      <c r="R190">
        <v>0.48426150099999998</v>
      </c>
      <c r="S190">
        <v>15000</v>
      </c>
      <c r="T190">
        <v>89.9</v>
      </c>
      <c r="U190">
        <v>4.0999999999999996</v>
      </c>
      <c r="V190">
        <v>21.93</v>
      </c>
      <c r="W190">
        <v>35</v>
      </c>
      <c r="X190">
        <v>3.7</v>
      </c>
      <c r="Y190">
        <v>18.10153846</v>
      </c>
      <c r="Z190">
        <v>99.9</v>
      </c>
      <c r="AA190">
        <v>4.4000000000000004</v>
      </c>
      <c r="AB190">
        <v>25.635999999999999</v>
      </c>
      <c r="AC190">
        <v>69.900000000000006</v>
      </c>
      <c r="AD190" s="1">
        <v>43281</v>
      </c>
      <c r="AE190" t="s">
        <v>115</v>
      </c>
    </row>
    <row r="191" spans="1:31" x14ac:dyDescent="0.3">
      <c r="A191" t="s">
        <v>27</v>
      </c>
      <c r="B191" t="s">
        <v>36</v>
      </c>
      <c r="C191">
        <v>58</v>
      </c>
      <c r="D191">
        <v>340</v>
      </c>
      <c r="E191">
        <v>8</v>
      </c>
      <c r="F191">
        <v>58</v>
      </c>
      <c r="G191">
        <v>49.9</v>
      </c>
      <c r="H191">
        <v>399.2</v>
      </c>
      <c r="I191">
        <v>29.786249999999999</v>
      </c>
      <c r="J191">
        <v>2</v>
      </c>
      <c r="K191">
        <v>1500</v>
      </c>
      <c r="L191">
        <v>4</v>
      </c>
      <c r="M191">
        <v>21</v>
      </c>
      <c r="N191">
        <v>9</v>
      </c>
      <c r="O191">
        <v>0</v>
      </c>
      <c r="P191">
        <v>6</v>
      </c>
      <c r="Q191">
        <v>2018</v>
      </c>
      <c r="R191">
        <v>3.4980763540000002</v>
      </c>
      <c r="S191">
        <v>19800</v>
      </c>
      <c r="T191">
        <v>49.9</v>
      </c>
      <c r="U191">
        <v>4.0999999999999996</v>
      </c>
      <c r="V191">
        <v>19.89083333</v>
      </c>
      <c r="W191">
        <v>49.9</v>
      </c>
      <c r="X191">
        <v>4.2</v>
      </c>
      <c r="Y191">
        <v>23.251666669999999</v>
      </c>
      <c r="Z191">
        <v>49.9</v>
      </c>
      <c r="AA191">
        <v>4.0999999999999996</v>
      </c>
      <c r="AB191">
        <v>22.878666670000001</v>
      </c>
      <c r="AC191">
        <v>52.566666669999996</v>
      </c>
      <c r="AD191" s="1">
        <v>43281</v>
      </c>
      <c r="AE191" t="s">
        <v>123</v>
      </c>
    </row>
    <row r="192" spans="1:31" x14ac:dyDescent="0.3">
      <c r="A192" t="s">
        <v>34</v>
      </c>
      <c r="B192" t="s">
        <v>30</v>
      </c>
      <c r="C192">
        <v>48</v>
      </c>
      <c r="D192">
        <v>894</v>
      </c>
      <c r="E192">
        <v>27</v>
      </c>
      <c r="F192">
        <v>66</v>
      </c>
      <c r="G192">
        <v>149.9</v>
      </c>
      <c r="H192">
        <v>4047.3</v>
      </c>
      <c r="I192">
        <v>27.626666669999999</v>
      </c>
      <c r="J192">
        <v>1</v>
      </c>
      <c r="K192">
        <v>533</v>
      </c>
      <c r="L192">
        <v>4.3</v>
      </c>
      <c r="M192">
        <v>21</v>
      </c>
      <c r="N192">
        <v>9</v>
      </c>
      <c r="O192">
        <v>0</v>
      </c>
      <c r="P192">
        <v>6</v>
      </c>
      <c r="Q192">
        <v>2018</v>
      </c>
      <c r="R192">
        <v>9.8540145989999992</v>
      </c>
      <c r="S192">
        <v>4840</v>
      </c>
      <c r="T192">
        <v>119.99</v>
      </c>
      <c r="U192">
        <v>4.2</v>
      </c>
      <c r="V192">
        <v>53.625555560000002</v>
      </c>
      <c r="W192">
        <v>149.9</v>
      </c>
      <c r="X192">
        <v>4.3</v>
      </c>
      <c r="Y192">
        <v>27.626666669999999</v>
      </c>
      <c r="Z192">
        <v>78.900000000000006</v>
      </c>
      <c r="AA192">
        <v>3.5</v>
      </c>
      <c r="AB192">
        <v>17.327999999999999</v>
      </c>
      <c r="AC192">
        <v>149.9</v>
      </c>
      <c r="AD192" s="1">
        <v>43280</v>
      </c>
      <c r="AE192" t="s">
        <v>114</v>
      </c>
    </row>
    <row r="193" spans="1:31" x14ac:dyDescent="0.3">
      <c r="A193" t="s">
        <v>29</v>
      </c>
      <c r="B193" t="s">
        <v>30</v>
      </c>
      <c r="C193">
        <v>45</v>
      </c>
      <c r="D193">
        <v>236</v>
      </c>
      <c r="E193">
        <v>4</v>
      </c>
      <c r="F193">
        <v>66</v>
      </c>
      <c r="G193">
        <v>73</v>
      </c>
      <c r="H193">
        <v>292</v>
      </c>
      <c r="I193">
        <v>17.1875</v>
      </c>
      <c r="J193">
        <v>1</v>
      </c>
      <c r="K193">
        <v>173</v>
      </c>
      <c r="L193">
        <v>4</v>
      </c>
      <c r="M193">
        <v>21</v>
      </c>
      <c r="N193">
        <v>9</v>
      </c>
      <c r="O193">
        <v>0</v>
      </c>
      <c r="P193">
        <v>6</v>
      </c>
      <c r="Q193">
        <v>2018</v>
      </c>
      <c r="R193">
        <v>10.068892419999999</v>
      </c>
      <c r="S193">
        <v>2808</v>
      </c>
      <c r="T193">
        <v>114.49115380000001</v>
      </c>
      <c r="U193">
        <v>4.2</v>
      </c>
      <c r="V193">
        <v>53.625555560000002</v>
      </c>
      <c r="W193">
        <v>149.9</v>
      </c>
      <c r="X193">
        <v>4.3</v>
      </c>
      <c r="Y193">
        <v>27.626666669999999</v>
      </c>
      <c r="Z193">
        <v>78.900000000000006</v>
      </c>
      <c r="AA193">
        <v>3.5</v>
      </c>
      <c r="AB193">
        <v>17.327999999999999</v>
      </c>
      <c r="AC193">
        <v>72.95</v>
      </c>
      <c r="AD193" s="1">
        <v>43280</v>
      </c>
      <c r="AE193" t="s">
        <v>122</v>
      </c>
    </row>
    <row r="194" spans="1:31" x14ac:dyDescent="0.3">
      <c r="A194" t="s">
        <v>74</v>
      </c>
      <c r="B194" t="s">
        <v>26</v>
      </c>
      <c r="C194">
        <v>38</v>
      </c>
      <c r="D194">
        <v>735</v>
      </c>
      <c r="E194">
        <v>4</v>
      </c>
      <c r="F194">
        <v>43</v>
      </c>
      <c r="G194">
        <v>47.9</v>
      </c>
      <c r="H194">
        <v>191.6</v>
      </c>
      <c r="I194">
        <v>12.637499999999999</v>
      </c>
      <c r="J194">
        <v>5</v>
      </c>
      <c r="K194">
        <v>800</v>
      </c>
      <c r="L194">
        <v>4.2</v>
      </c>
      <c r="M194">
        <v>21</v>
      </c>
      <c r="N194">
        <v>9</v>
      </c>
      <c r="O194">
        <v>0</v>
      </c>
      <c r="P194">
        <v>6</v>
      </c>
      <c r="Q194">
        <v>2018</v>
      </c>
      <c r="R194">
        <v>6.896551724</v>
      </c>
      <c r="S194">
        <v>8000</v>
      </c>
      <c r="T194">
        <v>79.900000000000006</v>
      </c>
      <c r="U194">
        <v>3.9</v>
      </c>
      <c r="V194">
        <v>23.005652170000001</v>
      </c>
      <c r="W194">
        <v>47.9</v>
      </c>
      <c r="X194">
        <v>4.2</v>
      </c>
      <c r="Y194">
        <v>12.637499999999999</v>
      </c>
      <c r="Z194">
        <v>39.99</v>
      </c>
      <c r="AA194">
        <v>4</v>
      </c>
      <c r="AB194">
        <v>13.997999999999999</v>
      </c>
      <c r="AC194">
        <v>47.9</v>
      </c>
      <c r="AD194" s="1">
        <v>43280</v>
      </c>
      <c r="AE194" t="s">
        <v>122</v>
      </c>
    </row>
    <row r="195" spans="1:31" x14ac:dyDescent="0.3">
      <c r="A195" t="s">
        <v>50</v>
      </c>
      <c r="B195" t="s">
        <v>26</v>
      </c>
      <c r="C195">
        <v>55</v>
      </c>
      <c r="D195">
        <v>312</v>
      </c>
      <c r="E195">
        <v>14</v>
      </c>
      <c r="F195">
        <v>43</v>
      </c>
      <c r="G195">
        <v>84.899999999999991</v>
      </c>
      <c r="H195">
        <v>1188.5999999999999</v>
      </c>
      <c r="I195">
        <v>17.975000000000001</v>
      </c>
      <c r="J195">
        <v>1</v>
      </c>
      <c r="K195">
        <v>1550</v>
      </c>
      <c r="L195">
        <v>3.3</v>
      </c>
      <c r="M195">
        <v>21</v>
      </c>
      <c r="N195">
        <v>9</v>
      </c>
      <c r="O195">
        <v>0</v>
      </c>
      <c r="P195">
        <v>6</v>
      </c>
      <c r="Q195">
        <v>2018</v>
      </c>
      <c r="R195">
        <v>18.918918919999999</v>
      </c>
      <c r="S195">
        <v>20944</v>
      </c>
      <c r="T195">
        <v>83.64961538</v>
      </c>
      <c r="U195">
        <v>3.9</v>
      </c>
      <c r="V195">
        <v>23.005652170000001</v>
      </c>
      <c r="W195">
        <v>84.9</v>
      </c>
      <c r="X195">
        <v>3.3</v>
      </c>
      <c r="Y195">
        <v>17.975000000000001</v>
      </c>
      <c r="Z195">
        <v>39.99</v>
      </c>
      <c r="AA195">
        <v>4</v>
      </c>
      <c r="AB195">
        <v>13.997999999999999</v>
      </c>
      <c r="AC195">
        <v>88.24</v>
      </c>
      <c r="AD195" s="1">
        <v>43279</v>
      </c>
      <c r="AE195" t="s">
        <v>115</v>
      </c>
    </row>
    <row r="196" spans="1:31" x14ac:dyDescent="0.3">
      <c r="A196" t="s">
        <v>62</v>
      </c>
      <c r="B196" t="s">
        <v>32</v>
      </c>
      <c r="C196">
        <v>48</v>
      </c>
      <c r="D196">
        <v>575</v>
      </c>
      <c r="E196">
        <v>3</v>
      </c>
      <c r="F196">
        <v>131</v>
      </c>
      <c r="G196">
        <v>23.99</v>
      </c>
      <c r="H196">
        <v>71.97</v>
      </c>
      <c r="I196">
        <v>16.27</v>
      </c>
      <c r="J196">
        <v>1</v>
      </c>
      <c r="K196">
        <v>100</v>
      </c>
      <c r="L196">
        <v>4.3</v>
      </c>
      <c r="M196">
        <v>21</v>
      </c>
      <c r="N196">
        <v>9</v>
      </c>
      <c r="O196">
        <v>0</v>
      </c>
      <c r="P196">
        <v>6</v>
      </c>
      <c r="Q196">
        <v>2018</v>
      </c>
      <c r="R196">
        <v>7.345238095</v>
      </c>
      <c r="S196">
        <v>4500</v>
      </c>
      <c r="T196">
        <v>23.99</v>
      </c>
      <c r="U196">
        <v>4.3</v>
      </c>
      <c r="V196">
        <v>16.27</v>
      </c>
      <c r="W196">
        <v>79.989999999999995</v>
      </c>
      <c r="X196">
        <v>4.0999999999999996</v>
      </c>
      <c r="Y196">
        <v>13.36230769</v>
      </c>
      <c r="Z196">
        <v>58.99</v>
      </c>
      <c r="AA196">
        <v>3.9</v>
      </c>
      <c r="AB196">
        <v>16.43</v>
      </c>
      <c r="AC196">
        <v>23.99</v>
      </c>
      <c r="AD196" s="1">
        <v>43279</v>
      </c>
      <c r="AE196" t="s">
        <v>122</v>
      </c>
    </row>
    <row r="197" spans="1:31" x14ac:dyDescent="0.3">
      <c r="A197" t="s">
        <v>42</v>
      </c>
      <c r="B197" t="s">
        <v>32</v>
      </c>
      <c r="C197">
        <v>59</v>
      </c>
      <c r="D197">
        <v>492</v>
      </c>
      <c r="E197">
        <v>6</v>
      </c>
      <c r="F197">
        <v>131</v>
      </c>
      <c r="G197">
        <v>58.99</v>
      </c>
      <c r="H197">
        <v>353.94</v>
      </c>
      <c r="I197">
        <v>16.43</v>
      </c>
      <c r="J197">
        <v>2</v>
      </c>
      <c r="K197">
        <v>200</v>
      </c>
      <c r="L197">
        <v>3.9</v>
      </c>
      <c r="M197">
        <v>21</v>
      </c>
      <c r="N197">
        <v>9</v>
      </c>
      <c r="O197">
        <v>0</v>
      </c>
      <c r="P197">
        <v>6</v>
      </c>
      <c r="Q197">
        <v>2018</v>
      </c>
      <c r="R197">
        <v>11.35714286</v>
      </c>
      <c r="S197">
        <v>3960</v>
      </c>
      <c r="T197">
        <v>23.99</v>
      </c>
      <c r="U197">
        <v>4.3</v>
      </c>
      <c r="V197">
        <v>16.27</v>
      </c>
      <c r="W197">
        <v>79.989999999999995</v>
      </c>
      <c r="X197">
        <v>4.0999999999999996</v>
      </c>
      <c r="Y197">
        <v>13.36230769</v>
      </c>
      <c r="Z197">
        <v>58.99</v>
      </c>
      <c r="AA197">
        <v>3.9</v>
      </c>
      <c r="AB197">
        <v>16.43</v>
      </c>
      <c r="AC197">
        <v>58.99</v>
      </c>
      <c r="AD197" s="1">
        <v>43279</v>
      </c>
      <c r="AE197" t="s">
        <v>115</v>
      </c>
    </row>
    <row r="198" spans="1:31" x14ac:dyDescent="0.3">
      <c r="A198" t="s">
        <v>70</v>
      </c>
      <c r="B198" t="s">
        <v>26</v>
      </c>
      <c r="C198">
        <v>39</v>
      </c>
      <c r="D198">
        <v>161</v>
      </c>
      <c r="E198">
        <v>5</v>
      </c>
      <c r="F198">
        <v>43</v>
      </c>
      <c r="G198">
        <v>39.989999999999995</v>
      </c>
      <c r="H198">
        <v>199.95</v>
      </c>
      <c r="I198">
        <v>14.84</v>
      </c>
      <c r="J198">
        <v>2</v>
      </c>
      <c r="K198">
        <v>350</v>
      </c>
      <c r="L198">
        <v>4</v>
      </c>
      <c r="M198">
        <v>21</v>
      </c>
      <c r="N198">
        <v>9</v>
      </c>
      <c r="O198">
        <v>0</v>
      </c>
      <c r="P198">
        <v>6</v>
      </c>
      <c r="Q198">
        <v>2018</v>
      </c>
      <c r="R198">
        <v>6.5031152649999999</v>
      </c>
      <c r="S198">
        <v>3800</v>
      </c>
      <c r="T198">
        <v>79.900000000000006</v>
      </c>
      <c r="U198">
        <v>3.9</v>
      </c>
      <c r="V198">
        <v>23.005652170000001</v>
      </c>
      <c r="W198">
        <v>39.99</v>
      </c>
      <c r="X198">
        <v>4</v>
      </c>
      <c r="Y198">
        <v>13.997999999999999</v>
      </c>
      <c r="Z198">
        <v>39.99</v>
      </c>
      <c r="AA198">
        <v>4</v>
      </c>
      <c r="AB198">
        <v>13.997999999999999</v>
      </c>
      <c r="AC198">
        <v>39.99</v>
      </c>
      <c r="AD198" s="1">
        <v>43279</v>
      </c>
      <c r="AE198" t="s">
        <v>122</v>
      </c>
    </row>
    <row r="199" spans="1:31" x14ac:dyDescent="0.3">
      <c r="A199" t="s">
        <v>43</v>
      </c>
      <c r="B199" t="s">
        <v>33</v>
      </c>
      <c r="C199">
        <v>59</v>
      </c>
      <c r="D199">
        <v>319</v>
      </c>
      <c r="E199">
        <v>39</v>
      </c>
      <c r="F199">
        <v>93</v>
      </c>
      <c r="G199">
        <v>78</v>
      </c>
      <c r="H199">
        <v>3042</v>
      </c>
      <c r="I199">
        <v>15.6825641</v>
      </c>
      <c r="J199">
        <v>4</v>
      </c>
      <c r="K199">
        <v>250</v>
      </c>
      <c r="L199">
        <v>3.9</v>
      </c>
      <c r="M199">
        <v>21</v>
      </c>
      <c r="N199">
        <v>9</v>
      </c>
      <c r="O199">
        <v>0</v>
      </c>
      <c r="P199">
        <v>6</v>
      </c>
      <c r="Q199">
        <v>2018</v>
      </c>
      <c r="R199">
        <v>21.17163412</v>
      </c>
      <c r="S199">
        <v>640</v>
      </c>
      <c r="T199">
        <v>119</v>
      </c>
      <c r="U199">
        <v>4.2</v>
      </c>
      <c r="V199">
        <v>19.206666670000001</v>
      </c>
      <c r="W199">
        <v>105</v>
      </c>
      <c r="X199">
        <v>4.2</v>
      </c>
      <c r="Y199">
        <v>23.823571430000001</v>
      </c>
      <c r="Z199">
        <v>138.22</v>
      </c>
      <c r="AA199">
        <v>3.8</v>
      </c>
      <c r="AB199">
        <v>16.108000000000001</v>
      </c>
      <c r="AC199">
        <v>78</v>
      </c>
      <c r="AD199" s="1">
        <v>43279</v>
      </c>
      <c r="AE199" t="s">
        <v>116</v>
      </c>
    </row>
    <row r="200" spans="1:31" x14ac:dyDescent="0.3">
      <c r="A200" t="s">
        <v>74</v>
      </c>
      <c r="B200" t="s">
        <v>26</v>
      </c>
      <c r="C200">
        <v>38</v>
      </c>
      <c r="D200">
        <v>735</v>
      </c>
      <c r="E200">
        <v>4</v>
      </c>
      <c r="F200">
        <v>43</v>
      </c>
      <c r="G200">
        <v>47.9</v>
      </c>
      <c r="H200">
        <v>191.6</v>
      </c>
      <c r="I200">
        <v>12.637499999999999</v>
      </c>
      <c r="J200">
        <v>5</v>
      </c>
      <c r="K200">
        <v>800</v>
      </c>
      <c r="L200">
        <v>4.2</v>
      </c>
      <c r="M200">
        <v>21</v>
      </c>
      <c r="N200">
        <v>9</v>
      </c>
      <c r="O200">
        <v>0</v>
      </c>
      <c r="P200">
        <v>6</v>
      </c>
      <c r="Q200">
        <v>2018</v>
      </c>
      <c r="R200">
        <v>6.896551724</v>
      </c>
      <c r="S200">
        <v>8000</v>
      </c>
      <c r="T200">
        <v>79.900000000000006</v>
      </c>
      <c r="U200">
        <v>3.9</v>
      </c>
      <c r="V200">
        <v>23.005652170000001</v>
      </c>
      <c r="W200">
        <v>47.9</v>
      </c>
      <c r="X200">
        <v>4.2</v>
      </c>
      <c r="Y200">
        <v>12.637499999999999</v>
      </c>
      <c r="Z200">
        <v>39.99</v>
      </c>
      <c r="AA200">
        <v>4</v>
      </c>
      <c r="AB200">
        <v>13.997999999999999</v>
      </c>
      <c r="AC200">
        <v>47.9</v>
      </c>
      <c r="AD200" s="1">
        <v>43279</v>
      </c>
      <c r="AE200" t="s">
        <v>122</v>
      </c>
    </row>
    <row r="201" spans="1:31" x14ac:dyDescent="0.3">
      <c r="A201" t="s">
        <v>61</v>
      </c>
      <c r="B201" t="s">
        <v>36</v>
      </c>
      <c r="C201">
        <v>33</v>
      </c>
      <c r="D201">
        <v>2188</v>
      </c>
      <c r="E201">
        <v>10</v>
      </c>
      <c r="F201">
        <v>58</v>
      </c>
      <c r="G201">
        <v>159</v>
      </c>
      <c r="H201">
        <v>1590</v>
      </c>
      <c r="I201">
        <v>54.762999999999998</v>
      </c>
      <c r="J201">
        <v>2</v>
      </c>
      <c r="K201">
        <v>7650</v>
      </c>
      <c r="L201">
        <v>4.2</v>
      </c>
      <c r="M201">
        <v>21</v>
      </c>
      <c r="N201">
        <v>9</v>
      </c>
      <c r="O201">
        <v>0</v>
      </c>
      <c r="P201">
        <v>6</v>
      </c>
      <c r="Q201">
        <v>2018</v>
      </c>
      <c r="R201">
        <v>12.820512819999999</v>
      </c>
      <c r="S201">
        <v>8000</v>
      </c>
      <c r="T201">
        <v>49.9</v>
      </c>
      <c r="U201">
        <v>4.0999999999999996</v>
      </c>
      <c r="V201">
        <v>19.89083333</v>
      </c>
      <c r="W201">
        <v>49.9</v>
      </c>
      <c r="X201">
        <v>4.2</v>
      </c>
      <c r="Y201">
        <v>23.251666669999999</v>
      </c>
      <c r="Z201">
        <v>49.9</v>
      </c>
      <c r="AA201">
        <v>4.0999999999999996</v>
      </c>
      <c r="AB201">
        <v>22.878666670000001</v>
      </c>
      <c r="AC201">
        <v>179</v>
      </c>
      <c r="AD201" s="1">
        <v>43279</v>
      </c>
      <c r="AE201" t="s">
        <v>114</v>
      </c>
    </row>
    <row r="202" spans="1:31" x14ac:dyDescent="0.3">
      <c r="A202" t="s">
        <v>29</v>
      </c>
      <c r="B202" t="s">
        <v>30</v>
      </c>
      <c r="C202">
        <v>45</v>
      </c>
      <c r="D202">
        <v>236</v>
      </c>
      <c r="E202">
        <v>4</v>
      </c>
      <c r="F202">
        <v>66</v>
      </c>
      <c r="G202">
        <v>73</v>
      </c>
      <c r="H202">
        <v>292</v>
      </c>
      <c r="I202">
        <v>17.1875</v>
      </c>
      <c r="J202">
        <v>1</v>
      </c>
      <c r="K202">
        <v>173</v>
      </c>
      <c r="L202">
        <v>4</v>
      </c>
      <c r="M202">
        <v>21</v>
      </c>
      <c r="N202">
        <v>9</v>
      </c>
      <c r="O202">
        <v>0</v>
      </c>
      <c r="P202">
        <v>6</v>
      </c>
      <c r="Q202">
        <v>2018</v>
      </c>
      <c r="R202">
        <v>10.068892419999999</v>
      </c>
      <c r="S202">
        <v>2808</v>
      </c>
      <c r="T202">
        <v>114.49115380000001</v>
      </c>
      <c r="U202">
        <v>4.2</v>
      </c>
      <c r="V202">
        <v>53.625555560000002</v>
      </c>
      <c r="W202">
        <v>149.9</v>
      </c>
      <c r="X202">
        <v>4.3</v>
      </c>
      <c r="Y202">
        <v>27.626666669999999</v>
      </c>
      <c r="Z202">
        <v>78.900000000000006</v>
      </c>
      <c r="AA202">
        <v>3.5</v>
      </c>
      <c r="AB202">
        <v>17.327999999999999</v>
      </c>
      <c r="AC202">
        <v>72.95</v>
      </c>
      <c r="AD202" s="1">
        <v>43278</v>
      </c>
      <c r="AE202" t="s">
        <v>122</v>
      </c>
    </row>
    <row r="203" spans="1:31" x14ac:dyDescent="0.3">
      <c r="A203" t="s">
        <v>63</v>
      </c>
      <c r="B203" t="s">
        <v>30</v>
      </c>
      <c r="C203">
        <v>59</v>
      </c>
      <c r="D203">
        <v>1893</v>
      </c>
      <c r="E203">
        <v>27</v>
      </c>
      <c r="F203">
        <v>66</v>
      </c>
      <c r="G203">
        <v>114.32444444444445</v>
      </c>
      <c r="H203">
        <v>3086.76</v>
      </c>
      <c r="I203">
        <v>53.625555560000002</v>
      </c>
      <c r="J203">
        <v>1</v>
      </c>
      <c r="K203">
        <v>6550</v>
      </c>
      <c r="L203">
        <v>4.2</v>
      </c>
      <c r="M203">
        <v>21</v>
      </c>
      <c r="N203">
        <v>9</v>
      </c>
      <c r="O203">
        <v>0</v>
      </c>
      <c r="P203">
        <v>6</v>
      </c>
      <c r="Q203">
        <v>2018</v>
      </c>
      <c r="R203">
        <v>7.0727040819999996</v>
      </c>
      <c r="S203">
        <v>8000</v>
      </c>
      <c r="T203">
        <v>114.49115380000001</v>
      </c>
      <c r="U203">
        <v>4.2</v>
      </c>
      <c r="V203">
        <v>53.625555560000002</v>
      </c>
      <c r="W203">
        <v>149.9</v>
      </c>
      <c r="X203">
        <v>4.3</v>
      </c>
      <c r="Y203">
        <v>27.626666669999999</v>
      </c>
      <c r="Z203">
        <v>78.900000000000006</v>
      </c>
      <c r="AA203">
        <v>3.5</v>
      </c>
      <c r="AB203">
        <v>17.327999999999999</v>
      </c>
      <c r="AC203">
        <v>119</v>
      </c>
      <c r="AD203" s="1">
        <v>43278</v>
      </c>
      <c r="AE203" t="s">
        <v>122</v>
      </c>
    </row>
    <row r="204" spans="1:31" x14ac:dyDescent="0.3">
      <c r="A204" t="s">
        <v>44</v>
      </c>
      <c r="B204" t="s">
        <v>33</v>
      </c>
      <c r="C204">
        <v>46</v>
      </c>
      <c r="D204">
        <v>501</v>
      </c>
      <c r="E204">
        <v>4</v>
      </c>
      <c r="F204">
        <v>93</v>
      </c>
      <c r="G204">
        <v>245.9</v>
      </c>
      <c r="H204">
        <v>983.6</v>
      </c>
      <c r="I204">
        <v>14.795</v>
      </c>
      <c r="J204">
        <v>4</v>
      </c>
      <c r="K204">
        <v>363</v>
      </c>
      <c r="L204">
        <v>3.7</v>
      </c>
      <c r="M204">
        <v>21</v>
      </c>
      <c r="N204">
        <v>9</v>
      </c>
      <c r="O204">
        <v>0</v>
      </c>
      <c r="P204">
        <v>6</v>
      </c>
      <c r="Q204">
        <v>2018</v>
      </c>
      <c r="R204">
        <v>4.4444444440000002</v>
      </c>
      <c r="S204">
        <v>3042</v>
      </c>
      <c r="T204">
        <v>119</v>
      </c>
      <c r="U204">
        <v>4.2</v>
      </c>
      <c r="V204">
        <v>19.206666670000001</v>
      </c>
      <c r="W204">
        <v>105</v>
      </c>
      <c r="X204">
        <v>4.2</v>
      </c>
      <c r="Y204">
        <v>23.823571430000001</v>
      </c>
      <c r="Z204">
        <v>138.22</v>
      </c>
      <c r="AA204">
        <v>3.8</v>
      </c>
      <c r="AB204">
        <v>16.108000000000001</v>
      </c>
      <c r="AC204">
        <v>258.96956519999998</v>
      </c>
      <c r="AD204" s="1">
        <v>43278</v>
      </c>
      <c r="AE204" t="s">
        <v>115</v>
      </c>
    </row>
    <row r="205" spans="1:31" x14ac:dyDescent="0.3">
      <c r="A205" t="s">
        <v>73</v>
      </c>
      <c r="B205" t="s">
        <v>26</v>
      </c>
      <c r="C205">
        <v>54</v>
      </c>
      <c r="D205">
        <v>245</v>
      </c>
      <c r="E205">
        <v>23</v>
      </c>
      <c r="F205">
        <v>43</v>
      </c>
      <c r="G205">
        <v>79.900000000000006</v>
      </c>
      <c r="H205">
        <v>1837.7</v>
      </c>
      <c r="I205">
        <v>23.005652170000001</v>
      </c>
      <c r="J205">
        <v>1</v>
      </c>
      <c r="K205">
        <v>1383</v>
      </c>
      <c r="L205">
        <v>3.9</v>
      </c>
      <c r="M205">
        <v>21</v>
      </c>
      <c r="N205">
        <v>9</v>
      </c>
      <c r="O205">
        <v>0</v>
      </c>
      <c r="P205">
        <v>6</v>
      </c>
      <c r="Q205">
        <v>2018</v>
      </c>
      <c r="R205">
        <v>16.087439069999999</v>
      </c>
      <c r="S205">
        <v>20000</v>
      </c>
      <c r="T205">
        <v>89.9</v>
      </c>
      <c r="U205">
        <v>3.9</v>
      </c>
      <c r="V205">
        <v>23.005652170000001</v>
      </c>
      <c r="W205">
        <v>79.900000000000006</v>
      </c>
      <c r="X205">
        <v>3.9</v>
      </c>
      <c r="Y205">
        <v>23.005652170000001</v>
      </c>
      <c r="Z205">
        <v>39.99</v>
      </c>
      <c r="AA205">
        <v>4</v>
      </c>
      <c r="AB205">
        <v>13.997999999999999</v>
      </c>
      <c r="AC205">
        <v>83.64961538</v>
      </c>
      <c r="AD205" s="1">
        <v>43277</v>
      </c>
      <c r="AE205" t="s">
        <v>115</v>
      </c>
    </row>
    <row r="206" spans="1:31" x14ac:dyDescent="0.3">
      <c r="A206" t="s">
        <v>62</v>
      </c>
      <c r="B206" t="s">
        <v>32</v>
      </c>
      <c r="C206">
        <v>48</v>
      </c>
      <c r="D206">
        <v>575</v>
      </c>
      <c r="E206">
        <v>3</v>
      </c>
      <c r="F206">
        <v>131</v>
      </c>
      <c r="G206">
        <v>23.99</v>
      </c>
      <c r="H206">
        <v>71.97</v>
      </c>
      <c r="I206">
        <v>16.27</v>
      </c>
      <c r="J206">
        <v>1</v>
      </c>
      <c r="K206">
        <v>100</v>
      </c>
      <c r="L206">
        <v>4.3</v>
      </c>
      <c r="M206">
        <v>21</v>
      </c>
      <c r="N206">
        <v>9</v>
      </c>
      <c r="O206">
        <v>0</v>
      </c>
      <c r="P206">
        <v>6</v>
      </c>
      <c r="Q206">
        <v>2018</v>
      </c>
      <c r="R206">
        <v>7.345238095</v>
      </c>
      <c r="S206">
        <v>4500</v>
      </c>
      <c r="T206">
        <v>23.99</v>
      </c>
      <c r="U206">
        <v>4.3</v>
      </c>
      <c r="V206">
        <v>16.27</v>
      </c>
      <c r="W206">
        <v>79.989999999999995</v>
      </c>
      <c r="X206">
        <v>4.0999999999999996</v>
      </c>
      <c r="Y206">
        <v>13.36230769</v>
      </c>
      <c r="Z206">
        <v>58.99</v>
      </c>
      <c r="AA206">
        <v>3.9</v>
      </c>
      <c r="AB206">
        <v>16.43</v>
      </c>
      <c r="AC206">
        <v>23.99</v>
      </c>
      <c r="AD206" s="1">
        <v>43277</v>
      </c>
      <c r="AE206" t="s">
        <v>122</v>
      </c>
    </row>
    <row r="207" spans="1:31" x14ac:dyDescent="0.3">
      <c r="A207" t="s">
        <v>54</v>
      </c>
      <c r="B207" t="s">
        <v>32</v>
      </c>
      <c r="C207">
        <v>59</v>
      </c>
      <c r="D207">
        <v>492</v>
      </c>
      <c r="E207">
        <v>13</v>
      </c>
      <c r="F207">
        <v>131</v>
      </c>
      <c r="G207">
        <v>79.989999999999995</v>
      </c>
      <c r="H207">
        <v>1039.8699999999999</v>
      </c>
      <c r="I207">
        <v>13.36230769</v>
      </c>
      <c r="J207">
        <v>3</v>
      </c>
      <c r="K207">
        <v>200</v>
      </c>
      <c r="L207">
        <v>4.0999999999999996</v>
      </c>
      <c r="M207">
        <v>21</v>
      </c>
      <c r="N207">
        <v>9</v>
      </c>
      <c r="O207">
        <v>0</v>
      </c>
      <c r="P207">
        <v>6</v>
      </c>
      <c r="Q207">
        <v>2018</v>
      </c>
      <c r="R207">
        <v>8.8344041699999991</v>
      </c>
      <c r="S207">
        <v>3960</v>
      </c>
      <c r="T207">
        <v>23.99</v>
      </c>
      <c r="U207">
        <v>4.3</v>
      </c>
      <c r="V207">
        <v>16.27</v>
      </c>
      <c r="W207">
        <v>79.989999999999995</v>
      </c>
      <c r="X207">
        <v>4.0999999999999996</v>
      </c>
      <c r="Y207">
        <v>13.36230769</v>
      </c>
      <c r="Z207">
        <v>58.99</v>
      </c>
      <c r="AA207">
        <v>3.9</v>
      </c>
      <c r="AB207">
        <v>16.43</v>
      </c>
      <c r="AC207">
        <v>79.989999999999995</v>
      </c>
      <c r="AD207" s="1">
        <v>43277</v>
      </c>
      <c r="AE207" t="s">
        <v>115</v>
      </c>
    </row>
    <row r="208" spans="1:31" x14ac:dyDescent="0.3">
      <c r="A208" t="s">
        <v>42</v>
      </c>
      <c r="B208" t="s">
        <v>32</v>
      </c>
      <c r="C208">
        <v>59</v>
      </c>
      <c r="D208">
        <v>492</v>
      </c>
      <c r="E208">
        <v>6</v>
      </c>
      <c r="F208">
        <v>131</v>
      </c>
      <c r="G208">
        <v>58.99</v>
      </c>
      <c r="H208">
        <v>353.94</v>
      </c>
      <c r="I208">
        <v>16.43</v>
      </c>
      <c r="J208">
        <v>2</v>
      </c>
      <c r="K208">
        <v>200</v>
      </c>
      <c r="L208">
        <v>3.9</v>
      </c>
      <c r="M208">
        <v>21</v>
      </c>
      <c r="N208">
        <v>9</v>
      </c>
      <c r="O208">
        <v>0</v>
      </c>
      <c r="P208">
        <v>6</v>
      </c>
      <c r="Q208">
        <v>2018</v>
      </c>
      <c r="R208">
        <v>11.35714286</v>
      </c>
      <c r="S208">
        <v>3960</v>
      </c>
      <c r="T208">
        <v>23.99</v>
      </c>
      <c r="U208">
        <v>4.3</v>
      </c>
      <c r="V208">
        <v>16.27</v>
      </c>
      <c r="W208">
        <v>79.989999999999995</v>
      </c>
      <c r="X208">
        <v>4.0999999999999996</v>
      </c>
      <c r="Y208">
        <v>13.36230769</v>
      </c>
      <c r="Z208">
        <v>58.99</v>
      </c>
      <c r="AA208">
        <v>3.9</v>
      </c>
      <c r="AB208">
        <v>16.43</v>
      </c>
      <c r="AC208">
        <v>58.99</v>
      </c>
      <c r="AD208" s="1">
        <v>43277</v>
      </c>
      <c r="AE208" t="s">
        <v>115</v>
      </c>
    </row>
    <row r="209" spans="1:31" x14ac:dyDescent="0.3">
      <c r="A209" t="s">
        <v>45</v>
      </c>
      <c r="B209" t="s">
        <v>33</v>
      </c>
      <c r="C209">
        <v>35</v>
      </c>
      <c r="D209">
        <v>514</v>
      </c>
      <c r="E209">
        <v>15</v>
      </c>
      <c r="F209">
        <v>93</v>
      </c>
      <c r="G209">
        <v>138.22</v>
      </c>
      <c r="H209">
        <v>2073.3000000000002</v>
      </c>
      <c r="I209">
        <v>16.108000000000001</v>
      </c>
      <c r="J209">
        <v>2</v>
      </c>
      <c r="K209">
        <v>4338</v>
      </c>
      <c r="L209">
        <v>3.8</v>
      </c>
      <c r="M209">
        <v>21</v>
      </c>
      <c r="N209">
        <v>9</v>
      </c>
      <c r="O209">
        <v>0</v>
      </c>
      <c r="P209">
        <v>6</v>
      </c>
      <c r="Q209">
        <v>2018</v>
      </c>
      <c r="R209">
        <v>9.8219104159999997</v>
      </c>
      <c r="S209">
        <v>2856</v>
      </c>
      <c r="T209">
        <v>119</v>
      </c>
      <c r="U209">
        <v>4.2</v>
      </c>
      <c r="V209">
        <v>19.206666670000001</v>
      </c>
      <c r="W209">
        <v>105</v>
      </c>
      <c r="X209">
        <v>4.2</v>
      </c>
      <c r="Y209">
        <v>23.823571430000001</v>
      </c>
      <c r="Z209">
        <v>138.22</v>
      </c>
      <c r="AA209">
        <v>3.8</v>
      </c>
      <c r="AB209">
        <v>16.108000000000001</v>
      </c>
      <c r="AC209">
        <v>132.53125</v>
      </c>
      <c r="AD209" s="1">
        <v>43277</v>
      </c>
      <c r="AE209" t="s">
        <v>115</v>
      </c>
    </row>
    <row r="210" spans="1:31" x14ac:dyDescent="0.3">
      <c r="A210" t="s">
        <v>74</v>
      </c>
      <c r="B210" t="s">
        <v>26</v>
      </c>
      <c r="C210">
        <v>38</v>
      </c>
      <c r="D210">
        <v>735</v>
      </c>
      <c r="E210">
        <v>4</v>
      </c>
      <c r="F210">
        <v>43</v>
      </c>
      <c r="G210">
        <v>47.9</v>
      </c>
      <c r="H210">
        <v>191.6</v>
      </c>
      <c r="I210">
        <v>12.637499999999999</v>
      </c>
      <c r="J210">
        <v>5</v>
      </c>
      <c r="K210">
        <v>800</v>
      </c>
      <c r="L210">
        <v>4.2</v>
      </c>
      <c r="M210">
        <v>21</v>
      </c>
      <c r="N210">
        <v>9</v>
      </c>
      <c r="O210">
        <v>0</v>
      </c>
      <c r="P210">
        <v>6</v>
      </c>
      <c r="Q210">
        <v>2018</v>
      </c>
      <c r="R210">
        <v>6.896551724</v>
      </c>
      <c r="S210">
        <v>8000</v>
      </c>
      <c r="T210">
        <v>79.900000000000006</v>
      </c>
      <c r="U210">
        <v>3.9</v>
      </c>
      <c r="V210">
        <v>23.005652170000001</v>
      </c>
      <c r="W210">
        <v>47.9</v>
      </c>
      <c r="X210">
        <v>4.2</v>
      </c>
      <c r="Y210">
        <v>12.637499999999999</v>
      </c>
      <c r="Z210">
        <v>39.99</v>
      </c>
      <c r="AA210">
        <v>4</v>
      </c>
      <c r="AB210">
        <v>13.997999999999999</v>
      </c>
      <c r="AC210">
        <v>47.9</v>
      </c>
      <c r="AD210" s="1">
        <v>43277</v>
      </c>
      <c r="AE210" t="s">
        <v>122</v>
      </c>
    </row>
    <row r="211" spans="1:31" x14ac:dyDescent="0.3">
      <c r="A211" t="s">
        <v>80</v>
      </c>
      <c r="B211" t="s">
        <v>36</v>
      </c>
      <c r="C211">
        <v>56</v>
      </c>
      <c r="D211">
        <v>348</v>
      </c>
      <c r="E211">
        <v>12</v>
      </c>
      <c r="F211">
        <v>58</v>
      </c>
      <c r="G211">
        <v>49.9</v>
      </c>
      <c r="H211">
        <v>598.79999999999995</v>
      </c>
      <c r="I211">
        <v>19.89083333</v>
      </c>
      <c r="J211">
        <v>2</v>
      </c>
      <c r="K211">
        <v>1550</v>
      </c>
      <c r="L211">
        <v>4.0999999999999996</v>
      </c>
      <c r="M211">
        <v>21</v>
      </c>
      <c r="N211">
        <v>9</v>
      </c>
      <c r="O211">
        <v>0</v>
      </c>
      <c r="P211">
        <v>6</v>
      </c>
      <c r="Q211">
        <v>2018</v>
      </c>
      <c r="R211">
        <v>3.0657748050000002</v>
      </c>
      <c r="S211">
        <v>19800</v>
      </c>
      <c r="T211">
        <v>49.9</v>
      </c>
      <c r="U211">
        <v>4.0999999999999996</v>
      </c>
      <c r="V211">
        <v>19.89083333</v>
      </c>
      <c r="W211">
        <v>49.9</v>
      </c>
      <c r="X211">
        <v>4.2</v>
      </c>
      <c r="Y211">
        <v>23.251666669999999</v>
      </c>
      <c r="Z211">
        <v>49.9</v>
      </c>
      <c r="AA211">
        <v>4.0999999999999996</v>
      </c>
      <c r="AB211">
        <v>22.878666670000001</v>
      </c>
      <c r="AC211">
        <v>53.415151520000002</v>
      </c>
      <c r="AD211" s="1">
        <v>43276</v>
      </c>
      <c r="AE211" t="s">
        <v>123</v>
      </c>
    </row>
    <row r="212" spans="1:31" x14ac:dyDescent="0.3">
      <c r="A212" t="s">
        <v>51</v>
      </c>
      <c r="B212" t="s">
        <v>36</v>
      </c>
      <c r="C212">
        <v>57</v>
      </c>
      <c r="D212">
        <v>339</v>
      </c>
      <c r="E212">
        <v>5</v>
      </c>
      <c r="F212">
        <v>58</v>
      </c>
      <c r="G212">
        <v>49.9</v>
      </c>
      <c r="H212">
        <v>249.5</v>
      </c>
      <c r="I212">
        <v>16.782</v>
      </c>
      <c r="J212">
        <v>2</v>
      </c>
      <c r="K212">
        <v>1800</v>
      </c>
      <c r="L212">
        <v>4.2</v>
      </c>
      <c r="M212">
        <v>21</v>
      </c>
      <c r="N212">
        <v>9</v>
      </c>
      <c r="O212">
        <v>0</v>
      </c>
      <c r="P212">
        <v>6</v>
      </c>
      <c r="Q212">
        <v>2018</v>
      </c>
      <c r="R212">
        <v>8.7719298250000008</v>
      </c>
      <c r="S212">
        <v>32560</v>
      </c>
      <c r="T212">
        <v>49.9</v>
      </c>
      <c r="U212">
        <v>4.0999999999999996</v>
      </c>
      <c r="V212">
        <v>19.89083333</v>
      </c>
      <c r="W212">
        <v>49.9</v>
      </c>
      <c r="X212">
        <v>4.2</v>
      </c>
      <c r="Y212">
        <v>23.251666669999999</v>
      </c>
      <c r="Z212">
        <v>49.9</v>
      </c>
      <c r="AA212">
        <v>4.0999999999999996</v>
      </c>
      <c r="AB212">
        <v>22.878666670000001</v>
      </c>
      <c r="AC212">
        <v>52.9</v>
      </c>
      <c r="AD212" s="1">
        <v>43276</v>
      </c>
      <c r="AE212" t="s">
        <v>123</v>
      </c>
    </row>
    <row r="213" spans="1:31" x14ac:dyDescent="0.3">
      <c r="A213" t="s">
        <v>59</v>
      </c>
      <c r="B213" t="s">
        <v>32</v>
      </c>
      <c r="C213">
        <v>49</v>
      </c>
      <c r="D213">
        <v>1495</v>
      </c>
      <c r="E213">
        <v>2</v>
      </c>
      <c r="F213">
        <v>58</v>
      </c>
      <c r="G213">
        <v>84.99</v>
      </c>
      <c r="H213">
        <v>169.98</v>
      </c>
      <c r="I213">
        <v>22.08</v>
      </c>
      <c r="J213">
        <v>3</v>
      </c>
      <c r="K213">
        <v>600</v>
      </c>
      <c r="L213">
        <v>3.8</v>
      </c>
      <c r="M213">
        <v>21</v>
      </c>
      <c r="N213">
        <v>9</v>
      </c>
      <c r="O213">
        <v>0</v>
      </c>
      <c r="P213">
        <v>6</v>
      </c>
      <c r="Q213">
        <v>2018</v>
      </c>
      <c r="R213">
        <v>7.692307692</v>
      </c>
      <c r="S213">
        <v>8151</v>
      </c>
      <c r="T213">
        <v>23.99</v>
      </c>
      <c r="U213">
        <v>4.3</v>
      </c>
      <c r="V213">
        <v>16.27</v>
      </c>
      <c r="W213">
        <v>79.989999999999995</v>
      </c>
      <c r="X213">
        <v>4.0999999999999996</v>
      </c>
      <c r="Y213">
        <v>13.36230769</v>
      </c>
      <c r="Z213">
        <v>58.99</v>
      </c>
      <c r="AA213">
        <v>3.9</v>
      </c>
      <c r="AB213">
        <v>16.43</v>
      </c>
      <c r="AC213">
        <v>84.94</v>
      </c>
      <c r="AD213" s="1">
        <v>43275</v>
      </c>
      <c r="AE213" t="s">
        <v>115</v>
      </c>
    </row>
    <row r="214" spans="1:31" x14ac:dyDescent="0.3">
      <c r="A214" t="s">
        <v>31</v>
      </c>
      <c r="B214" t="s">
        <v>32</v>
      </c>
      <c r="C214">
        <v>40</v>
      </c>
      <c r="D214">
        <v>409</v>
      </c>
      <c r="E214">
        <v>9</v>
      </c>
      <c r="F214">
        <v>131</v>
      </c>
      <c r="G214">
        <v>49.98</v>
      </c>
      <c r="H214">
        <v>449.82</v>
      </c>
      <c r="I214">
        <v>12.91</v>
      </c>
      <c r="J214">
        <v>1</v>
      </c>
      <c r="K214">
        <v>1110</v>
      </c>
      <c r="L214">
        <v>4.2</v>
      </c>
      <c r="M214">
        <v>21</v>
      </c>
      <c r="N214">
        <v>9</v>
      </c>
      <c r="O214">
        <v>0</v>
      </c>
      <c r="P214">
        <v>6</v>
      </c>
      <c r="Q214">
        <v>2018</v>
      </c>
      <c r="R214">
        <v>5.8064516130000001</v>
      </c>
      <c r="S214">
        <v>3762</v>
      </c>
      <c r="T214">
        <v>23.99</v>
      </c>
      <c r="U214">
        <v>4.3</v>
      </c>
      <c r="V214">
        <v>16.27</v>
      </c>
      <c r="W214">
        <v>79.989999999999995</v>
      </c>
      <c r="X214">
        <v>4.0999999999999996</v>
      </c>
      <c r="Y214">
        <v>13.36230769</v>
      </c>
      <c r="Z214">
        <v>58.99</v>
      </c>
      <c r="AA214">
        <v>3.9</v>
      </c>
      <c r="AB214">
        <v>16.43</v>
      </c>
      <c r="AC214">
        <v>52.069285710000003</v>
      </c>
      <c r="AD214" s="1">
        <v>43273</v>
      </c>
      <c r="AE214" t="s">
        <v>122</v>
      </c>
    </row>
    <row r="215" spans="1:31" x14ac:dyDescent="0.3">
      <c r="A215" t="s">
        <v>65</v>
      </c>
      <c r="B215" t="s">
        <v>66</v>
      </c>
      <c r="C215">
        <v>49</v>
      </c>
      <c r="D215">
        <v>829</v>
      </c>
      <c r="E215">
        <v>13</v>
      </c>
      <c r="F215">
        <v>18</v>
      </c>
      <c r="G215">
        <v>35</v>
      </c>
      <c r="H215">
        <v>455</v>
      </c>
      <c r="I215">
        <v>18.10153846</v>
      </c>
      <c r="J215">
        <v>1</v>
      </c>
      <c r="K215">
        <v>850</v>
      </c>
      <c r="L215">
        <v>3.7</v>
      </c>
      <c r="M215">
        <v>21</v>
      </c>
      <c r="N215">
        <v>9</v>
      </c>
      <c r="O215">
        <v>0</v>
      </c>
      <c r="P215">
        <v>6</v>
      </c>
      <c r="Q215">
        <v>2018</v>
      </c>
      <c r="R215">
        <v>13.68421053</v>
      </c>
      <c r="S215">
        <v>10000</v>
      </c>
      <c r="T215">
        <v>89.9</v>
      </c>
      <c r="U215">
        <v>4.0999999999999996</v>
      </c>
      <c r="V215">
        <v>21.93</v>
      </c>
      <c r="W215">
        <v>35</v>
      </c>
      <c r="X215">
        <v>3.7</v>
      </c>
      <c r="Y215">
        <v>18.10153846</v>
      </c>
      <c r="Z215">
        <v>99.9</v>
      </c>
      <c r="AA215">
        <v>4.4000000000000004</v>
      </c>
      <c r="AB215">
        <v>25.635999999999999</v>
      </c>
      <c r="AC215">
        <v>35</v>
      </c>
      <c r="AD215" s="1">
        <v>43273</v>
      </c>
      <c r="AE215" t="s">
        <v>116</v>
      </c>
    </row>
    <row r="216" spans="1:31" x14ac:dyDescent="0.3">
      <c r="A216" t="s">
        <v>80</v>
      </c>
      <c r="B216" t="s">
        <v>36</v>
      </c>
      <c r="C216">
        <v>56</v>
      </c>
      <c r="D216">
        <v>348</v>
      </c>
      <c r="E216">
        <v>12</v>
      </c>
      <c r="F216">
        <v>58</v>
      </c>
      <c r="G216">
        <v>49.9</v>
      </c>
      <c r="H216">
        <v>598.79999999999995</v>
      </c>
      <c r="I216">
        <v>19.89083333</v>
      </c>
      <c r="J216">
        <v>2</v>
      </c>
      <c r="K216">
        <v>1550</v>
      </c>
      <c r="L216">
        <v>4.0999999999999996</v>
      </c>
      <c r="M216">
        <v>21</v>
      </c>
      <c r="N216">
        <v>9</v>
      </c>
      <c r="O216">
        <v>0</v>
      </c>
      <c r="P216">
        <v>6</v>
      </c>
      <c r="Q216">
        <v>2018</v>
      </c>
      <c r="R216">
        <v>3.0657748050000002</v>
      </c>
      <c r="S216">
        <v>19800</v>
      </c>
      <c r="T216">
        <v>49.9</v>
      </c>
      <c r="U216">
        <v>4.0999999999999996</v>
      </c>
      <c r="V216">
        <v>19.89083333</v>
      </c>
      <c r="W216">
        <v>49.9</v>
      </c>
      <c r="X216">
        <v>4.2</v>
      </c>
      <c r="Y216">
        <v>23.251666669999999</v>
      </c>
      <c r="Z216">
        <v>49.9</v>
      </c>
      <c r="AA216">
        <v>4.0999999999999996</v>
      </c>
      <c r="AB216">
        <v>22.878666670000001</v>
      </c>
      <c r="AC216">
        <v>53.415151520000002</v>
      </c>
      <c r="AD216" s="1">
        <v>43273</v>
      </c>
      <c r="AE216" t="s">
        <v>123</v>
      </c>
    </row>
    <row r="217" spans="1:31" x14ac:dyDescent="0.3">
      <c r="A217" t="s">
        <v>79</v>
      </c>
      <c r="B217" t="s">
        <v>32</v>
      </c>
      <c r="C217">
        <v>55</v>
      </c>
      <c r="D217">
        <v>388</v>
      </c>
      <c r="E217">
        <v>7</v>
      </c>
      <c r="F217">
        <v>131</v>
      </c>
      <c r="G217">
        <v>29.900000000000002</v>
      </c>
      <c r="H217">
        <v>209.3</v>
      </c>
      <c r="I217">
        <v>11.50285714</v>
      </c>
      <c r="J217">
        <v>1</v>
      </c>
      <c r="K217">
        <v>250</v>
      </c>
      <c r="L217">
        <v>4.5</v>
      </c>
      <c r="M217">
        <v>21</v>
      </c>
      <c r="N217">
        <v>9</v>
      </c>
      <c r="O217">
        <v>0</v>
      </c>
      <c r="P217">
        <v>6</v>
      </c>
      <c r="Q217">
        <v>2018</v>
      </c>
      <c r="R217">
        <v>5.6451612899999999</v>
      </c>
      <c r="S217">
        <v>1200</v>
      </c>
      <c r="T217">
        <v>23.99</v>
      </c>
      <c r="U217">
        <v>4.3</v>
      </c>
      <c r="V217">
        <v>16.27</v>
      </c>
      <c r="W217">
        <v>79.989999999999995</v>
      </c>
      <c r="X217">
        <v>4.0999999999999996</v>
      </c>
      <c r="Y217">
        <v>13.36230769</v>
      </c>
      <c r="Z217">
        <v>58.99</v>
      </c>
      <c r="AA217">
        <v>3.9</v>
      </c>
      <c r="AB217">
        <v>16.43</v>
      </c>
      <c r="AC217">
        <v>29.9</v>
      </c>
      <c r="AD217" s="1">
        <v>43272</v>
      </c>
      <c r="AE217" t="s">
        <v>122</v>
      </c>
    </row>
    <row r="218" spans="1:31" x14ac:dyDescent="0.3">
      <c r="A218" t="s">
        <v>65</v>
      </c>
      <c r="B218" t="s">
        <v>66</v>
      </c>
      <c r="C218">
        <v>49</v>
      </c>
      <c r="D218">
        <v>829</v>
      </c>
      <c r="E218">
        <v>13</v>
      </c>
      <c r="F218">
        <v>18</v>
      </c>
      <c r="G218">
        <v>35</v>
      </c>
      <c r="H218">
        <v>455</v>
      </c>
      <c r="I218">
        <v>18.10153846</v>
      </c>
      <c r="J218">
        <v>1</v>
      </c>
      <c r="K218">
        <v>850</v>
      </c>
      <c r="L218">
        <v>3.7</v>
      </c>
      <c r="M218">
        <v>21</v>
      </c>
      <c r="N218">
        <v>9</v>
      </c>
      <c r="O218">
        <v>0</v>
      </c>
      <c r="P218">
        <v>6</v>
      </c>
      <c r="Q218">
        <v>2018</v>
      </c>
      <c r="R218">
        <v>13.68421053</v>
      </c>
      <c r="S218">
        <v>10000</v>
      </c>
      <c r="T218">
        <v>89.9</v>
      </c>
      <c r="U218">
        <v>4.0999999999999996</v>
      </c>
      <c r="V218">
        <v>21.93</v>
      </c>
      <c r="W218">
        <v>35</v>
      </c>
      <c r="X218">
        <v>3.7</v>
      </c>
      <c r="Y218">
        <v>18.10153846</v>
      </c>
      <c r="Z218">
        <v>99.9</v>
      </c>
      <c r="AA218">
        <v>4.4000000000000004</v>
      </c>
      <c r="AB218">
        <v>25.635999999999999</v>
      </c>
      <c r="AC218">
        <v>35</v>
      </c>
      <c r="AD218" s="1">
        <v>43272</v>
      </c>
      <c r="AE218" t="s">
        <v>116</v>
      </c>
    </row>
    <row r="219" spans="1:31" x14ac:dyDescent="0.3">
      <c r="A219" t="s">
        <v>54</v>
      </c>
      <c r="B219" t="s">
        <v>32</v>
      </c>
      <c r="C219">
        <v>59</v>
      </c>
      <c r="D219">
        <v>492</v>
      </c>
      <c r="E219">
        <v>13</v>
      </c>
      <c r="F219">
        <v>131</v>
      </c>
      <c r="G219">
        <v>79.989999999999995</v>
      </c>
      <c r="H219">
        <v>1039.8699999999999</v>
      </c>
      <c r="I219">
        <v>13.36230769</v>
      </c>
      <c r="J219">
        <v>3</v>
      </c>
      <c r="K219">
        <v>200</v>
      </c>
      <c r="L219">
        <v>4.0999999999999996</v>
      </c>
      <c r="M219">
        <v>21</v>
      </c>
      <c r="N219">
        <v>9</v>
      </c>
      <c r="O219">
        <v>0</v>
      </c>
      <c r="P219">
        <v>6</v>
      </c>
      <c r="Q219">
        <v>2018</v>
      </c>
      <c r="R219">
        <v>8.8344041699999991</v>
      </c>
      <c r="S219">
        <v>3960</v>
      </c>
      <c r="T219">
        <v>23.99</v>
      </c>
      <c r="U219">
        <v>4.3</v>
      </c>
      <c r="V219">
        <v>16.27</v>
      </c>
      <c r="W219">
        <v>79.989999999999995</v>
      </c>
      <c r="X219">
        <v>4.0999999999999996</v>
      </c>
      <c r="Y219">
        <v>13.36230769</v>
      </c>
      <c r="Z219">
        <v>58.99</v>
      </c>
      <c r="AA219">
        <v>3.9</v>
      </c>
      <c r="AB219">
        <v>16.43</v>
      </c>
      <c r="AC219">
        <v>79.989999999999995</v>
      </c>
      <c r="AD219" s="1">
        <v>43272</v>
      </c>
      <c r="AE219" t="s">
        <v>115</v>
      </c>
    </row>
    <row r="220" spans="1:31" x14ac:dyDescent="0.3">
      <c r="A220" t="s">
        <v>51</v>
      </c>
      <c r="B220" t="s">
        <v>36</v>
      </c>
      <c r="C220">
        <v>57</v>
      </c>
      <c r="D220">
        <v>339</v>
      </c>
      <c r="E220">
        <v>5</v>
      </c>
      <c r="F220">
        <v>58</v>
      </c>
      <c r="G220">
        <v>49.9</v>
      </c>
      <c r="H220">
        <v>249.5</v>
      </c>
      <c r="I220">
        <v>16.782</v>
      </c>
      <c r="J220">
        <v>2</v>
      </c>
      <c r="K220">
        <v>1800</v>
      </c>
      <c r="L220">
        <v>4.2</v>
      </c>
      <c r="M220">
        <v>21</v>
      </c>
      <c r="N220">
        <v>9</v>
      </c>
      <c r="O220">
        <v>0</v>
      </c>
      <c r="P220">
        <v>6</v>
      </c>
      <c r="Q220">
        <v>2018</v>
      </c>
      <c r="R220">
        <v>8.7719298250000008</v>
      </c>
      <c r="S220">
        <v>32560</v>
      </c>
      <c r="T220">
        <v>49.9</v>
      </c>
      <c r="U220">
        <v>4.0999999999999996</v>
      </c>
      <c r="V220">
        <v>19.89083333</v>
      </c>
      <c r="W220">
        <v>49.9</v>
      </c>
      <c r="X220">
        <v>4.2</v>
      </c>
      <c r="Y220">
        <v>23.251666669999999</v>
      </c>
      <c r="Z220">
        <v>49.9</v>
      </c>
      <c r="AA220">
        <v>4.0999999999999996</v>
      </c>
      <c r="AB220">
        <v>22.878666670000001</v>
      </c>
      <c r="AC220">
        <v>52.9</v>
      </c>
      <c r="AD220" s="1">
        <v>43272</v>
      </c>
      <c r="AE220" t="s">
        <v>123</v>
      </c>
    </row>
    <row r="221" spans="1:31" x14ac:dyDescent="0.3">
      <c r="A221" t="s">
        <v>73</v>
      </c>
      <c r="B221" t="s">
        <v>26</v>
      </c>
      <c r="C221">
        <v>54</v>
      </c>
      <c r="D221">
        <v>245</v>
      </c>
      <c r="E221">
        <v>23</v>
      </c>
      <c r="F221">
        <v>43</v>
      </c>
      <c r="G221">
        <v>79.900000000000006</v>
      </c>
      <c r="H221">
        <v>1837.7</v>
      </c>
      <c r="I221">
        <v>23.005652170000001</v>
      </c>
      <c r="J221">
        <v>1</v>
      </c>
      <c r="K221">
        <v>1383</v>
      </c>
      <c r="L221">
        <v>3.9</v>
      </c>
      <c r="M221">
        <v>21</v>
      </c>
      <c r="N221">
        <v>9</v>
      </c>
      <c r="O221">
        <v>0</v>
      </c>
      <c r="P221">
        <v>6</v>
      </c>
      <c r="Q221">
        <v>2018</v>
      </c>
      <c r="R221">
        <v>16.087439069999999</v>
      </c>
      <c r="S221">
        <v>20000</v>
      </c>
      <c r="T221">
        <v>89.9</v>
      </c>
      <c r="U221">
        <v>3.9</v>
      </c>
      <c r="V221">
        <v>23.005652170000001</v>
      </c>
      <c r="W221">
        <v>79.900000000000006</v>
      </c>
      <c r="X221">
        <v>3.9</v>
      </c>
      <c r="Y221">
        <v>23.005652170000001</v>
      </c>
      <c r="Z221">
        <v>39.99</v>
      </c>
      <c r="AA221">
        <v>4</v>
      </c>
      <c r="AB221">
        <v>13.997999999999999</v>
      </c>
      <c r="AC221">
        <v>83.64961538</v>
      </c>
      <c r="AD221" s="1">
        <v>43271</v>
      </c>
      <c r="AE221" t="s">
        <v>115</v>
      </c>
    </row>
    <row r="222" spans="1:31" x14ac:dyDescent="0.3">
      <c r="A222" t="s">
        <v>63</v>
      </c>
      <c r="B222" t="s">
        <v>30</v>
      </c>
      <c r="C222">
        <v>59</v>
      </c>
      <c r="D222">
        <v>1893</v>
      </c>
      <c r="E222">
        <v>27</v>
      </c>
      <c r="F222">
        <v>66</v>
      </c>
      <c r="G222">
        <v>114.32444444444445</v>
      </c>
      <c r="H222">
        <v>3086.76</v>
      </c>
      <c r="I222">
        <v>53.625555560000002</v>
      </c>
      <c r="J222">
        <v>1</v>
      </c>
      <c r="K222">
        <v>6550</v>
      </c>
      <c r="L222">
        <v>4.2</v>
      </c>
      <c r="M222">
        <v>21</v>
      </c>
      <c r="N222">
        <v>9</v>
      </c>
      <c r="O222">
        <v>0</v>
      </c>
      <c r="P222">
        <v>6</v>
      </c>
      <c r="Q222">
        <v>2018</v>
      </c>
      <c r="R222">
        <v>7.0727040819999996</v>
      </c>
      <c r="S222">
        <v>8000</v>
      </c>
      <c r="T222">
        <v>114.49115380000001</v>
      </c>
      <c r="U222">
        <v>4.2</v>
      </c>
      <c r="V222">
        <v>53.625555560000002</v>
      </c>
      <c r="W222">
        <v>149.9</v>
      </c>
      <c r="X222">
        <v>4.3</v>
      </c>
      <c r="Y222">
        <v>27.626666669999999</v>
      </c>
      <c r="Z222">
        <v>78.900000000000006</v>
      </c>
      <c r="AA222">
        <v>3.5</v>
      </c>
      <c r="AB222">
        <v>17.327999999999999</v>
      </c>
      <c r="AC222">
        <v>119</v>
      </c>
      <c r="AD222" s="1">
        <v>43271</v>
      </c>
      <c r="AE222" t="s">
        <v>122</v>
      </c>
    </row>
    <row r="223" spans="1:31" x14ac:dyDescent="0.3">
      <c r="A223" t="s">
        <v>84</v>
      </c>
      <c r="B223" t="s">
        <v>40</v>
      </c>
      <c r="C223">
        <v>57</v>
      </c>
      <c r="D223">
        <v>787</v>
      </c>
      <c r="E223">
        <v>2</v>
      </c>
      <c r="F223">
        <v>2</v>
      </c>
      <c r="G223">
        <v>65</v>
      </c>
      <c r="H223">
        <v>130</v>
      </c>
      <c r="I223">
        <v>15.01</v>
      </c>
      <c r="J223">
        <v>8</v>
      </c>
      <c r="K223">
        <v>1867</v>
      </c>
      <c r="L223">
        <v>4.4000000000000004</v>
      </c>
      <c r="M223">
        <v>21</v>
      </c>
      <c r="N223">
        <v>9</v>
      </c>
      <c r="O223">
        <v>0</v>
      </c>
      <c r="P223">
        <v>6</v>
      </c>
      <c r="Q223">
        <v>2018</v>
      </c>
      <c r="R223">
        <v>1.769911504</v>
      </c>
      <c r="S223">
        <v>7776</v>
      </c>
      <c r="T223">
        <v>65</v>
      </c>
      <c r="U223">
        <v>4.4000000000000004</v>
      </c>
      <c r="V223">
        <v>15.01</v>
      </c>
      <c r="W223">
        <v>65</v>
      </c>
      <c r="X223">
        <v>4.4000000000000004</v>
      </c>
      <c r="Y223">
        <v>15.01</v>
      </c>
      <c r="Z223">
        <v>65</v>
      </c>
      <c r="AA223">
        <v>4.4000000000000004</v>
      </c>
      <c r="AB223">
        <v>15.01</v>
      </c>
      <c r="AC223">
        <v>35</v>
      </c>
      <c r="AD223" s="1">
        <v>43271</v>
      </c>
      <c r="AE223" t="s">
        <v>123</v>
      </c>
    </row>
    <row r="224" spans="1:31" x14ac:dyDescent="0.3">
      <c r="A224" t="s">
        <v>58</v>
      </c>
      <c r="B224" t="s">
        <v>33</v>
      </c>
      <c r="C224">
        <v>35</v>
      </c>
      <c r="D224">
        <v>640</v>
      </c>
      <c r="E224">
        <v>3</v>
      </c>
      <c r="F224">
        <v>93</v>
      </c>
      <c r="G224">
        <v>152.63333333333333</v>
      </c>
      <c r="H224">
        <v>457.9</v>
      </c>
      <c r="I224">
        <v>19.170000000000002</v>
      </c>
      <c r="J224">
        <v>1</v>
      </c>
      <c r="K224">
        <v>335</v>
      </c>
      <c r="L224">
        <v>4.0999999999999996</v>
      </c>
      <c r="M224">
        <v>21</v>
      </c>
      <c r="N224">
        <v>9</v>
      </c>
      <c r="O224">
        <v>0</v>
      </c>
      <c r="P224">
        <v>6</v>
      </c>
      <c r="Q224">
        <v>2018</v>
      </c>
      <c r="R224">
        <v>2.6548672569999998</v>
      </c>
      <c r="S224">
        <v>2992</v>
      </c>
      <c r="T224">
        <v>119</v>
      </c>
      <c r="U224">
        <v>4.2</v>
      </c>
      <c r="V224">
        <v>19.206666670000001</v>
      </c>
      <c r="W224">
        <v>105</v>
      </c>
      <c r="X224">
        <v>4.2</v>
      </c>
      <c r="Y224">
        <v>23.823571430000001</v>
      </c>
      <c r="Z224">
        <v>138.22</v>
      </c>
      <c r="AA224">
        <v>3.8</v>
      </c>
      <c r="AB224">
        <v>16.108000000000001</v>
      </c>
      <c r="AC224">
        <v>145.16666670000001</v>
      </c>
      <c r="AD224" s="1">
        <v>43271</v>
      </c>
      <c r="AE224" t="s">
        <v>115</v>
      </c>
    </row>
    <row r="225" spans="1:31" x14ac:dyDescent="0.3">
      <c r="A225" t="s">
        <v>59</v>
      </c>
      <c r="B225" t="s">
        <v>32</v>
      </c>
      <c r="C225">
        <v>49</v>
      </c>
      <c r="D225">
        <v>1495</v>
      </c>
      <c r="E225">
        <v>2</v>
      </c>
      <c r="F225">
        <v>131</v>
      </c>
      <c r="G225">
        <v>84.99</v>
      </c>
      <c r="H225">
        <v>169.98</v>
      </c>
      <c r="I225">
        <v>22.08</v>
      </c>
      <c r="J225">
        <v>3</v>
      </c>
      <c r="K225">
        <v>600</v>
      </c>
      <c r="L225">
        <v>3.8</v>
      </c>
      <c r="M225">
        <v>21</v>
      </c>
      <c r="N225">
        <v>9</v>
      </c>
      <c r="O225">
        <v>0</v>
      </c>
      <c r="P225">
        <v>6</v>
      </c>
      <c r="Q225">
        <v>2018</v>
      </c>
      <c r="R225">
        <v>7.692307692</v>
      </c>
      <c r="S225">
        <v>8151</v>
      </c>
      <c r="T225">
        <v>23.99</v>
      </c>
      <c r="U225">
        <v>4.3</v>
      </c>
      <c r="V225">
        <v>16.27</v>
      </c>
      <c r="W225">
        <v>79.989999999999995</v>
      </c>
      <c r="X225">
        <v>4.0999999999999996</v>
      </c>
      <c r="Y225">
        <v>13.36230769</v>
      </c>
      <c r="Z225">
        <v>58.99</v>
      </c>
      <c r="AA225">
        <v>3.9</v>
      </c>
      <c r="AB225">
        <v>16.43</v>
      </c>
      <c r="AC225">
        <v>84.94</v>
      </c>
      <c r="AD225" s="1">
        <v>43270</v>
      </c>
      <c r="AE225" t="s">
        <v>115</v>
      </c>
    </row>
    <row r="226" spans="1:31" x14ac:dyDescent="0.3">
      <c r="A226" t="s">
        <v>44</v>
      </c>
      <c r="B226" t="s">
        <v>33</v>
      </c>
      <c r="C226">
        <v>46</v>
      </c>
      <c r="D226">
        <v>501</v>
      </c>
      <c r="E226">
        <v>4</v>
      </c>
      <c r="F226">
        <v>93</v>
      </c>
      <c r="G226">
        <v>245.9</v>
      </c>
      <c r="H226">
        <v>983.6</v>
      </c>
      <c r="I226">
        <v>14.795</v>
      </c>
      <c r="J226">
        <v>4</v>
      </c>
      <c r="K226">
        <v>363</v>
      </c>
      <c r="L226">
        <v>3.7</v>
      </c>
      <c r="M226">
        <v>21</v>
      </c>
      <c r="N226">
        <v>9</v>
      </c>
      <c r="O226">
        <v>0</v>
      </c>
      <c r="P226">
        <v>6</v>
      </c>
      <c r="Q226">
        <v>2018</v>
      </c>
      <c r="R226">
        <v>4.4444444440000002</v>
      </c>
      <c r="S226">
        <v>3042</v>
      </c>
      <c r="T226">
        <v>119</v>
      </c>
      <c r="U226">
        <v>4.2</v>
      </c>
      <c r="V226">
        <v>19.206666670000001</v>
      </c>
      <c r="W226">
        <v>105</v>
      </c>
      <c r="X226">
        <v>4.2</v>
      </c>
      <c r="Y226">
        <v>23.823571430000001</v>
      </c>
      <c r="Z226">
        <v>138.22</v>
      </c>
      <c r="AA226">
        <v>3.8</v>
      </c>
      <c r="AB226">
        <v>16.108000000000001</v>
      </c>
      <c r="AC226">
        <v>258.96956519999998</v>
      </c>
      <c r="AD226" s="1">
        <v>43270</v>
      </c>
      <c r="AE226" t="s">
        <v>115</v>
      </c>
    </row>
    <row r="227" spans="1:31" x14ac:dyDescent="0.3">
      <c r="A227" t="s">
        <v>53</v>
      </c>
      <c r="B227" t="s">
        <v>36</v>
      </c>
      <c r="C227">
        <v>47</v>
      </c>
      <c r="D227">
        <v>1893</v>
      </c>
      <c r="E227">
        <v>10</v>
      </c>
      <c r="F227">
        <v>58</v>
      </c>
      <c r="G227">
        <v>96.99</v>
      </c>
      <c r="H227">
        <v>969.9</v>
      </c>
      <c r="I227">
        <v>41.186</v>
      </c>
      <c r="J227">
        <v>1</v>
      </c>
      <c r="K227">
        <v>6050</v>
      </c>
      <c r="L227">
        <v>4.0999999999999996</v>
      </c>
      <c r="M227">
        <v>21</v>
      </c>
      <c r="N227">
        <v>9</v>
      </c>
      <c r="O227">
        <v>0</v>
      </c>
      <c r="P227">
        <v>6</v>
      </c>
      <c r="Q227">
        <v>2018</v>
      </c>
      <c r="R227">
        <v>9.1112012989999993</v>
      </c>
      <c r="S227">
        <v>8000</v>
      </c>
      <c r="T227">
        <v>49.9</v>
      </c>
      <c r="U227">
        <v>4.0999999999999996</v>
      </c>
      <c r="V227">
        <v>19.89083333</v>
      </c>
      <c r="W227">
        <v>49.9</v>
      </c>
      <c r="X227">
        <v>4.2</v>
      </c>
      <c r="Y227">
        <v>23.251666669999999</v>
      </c>
      <c r="Z227">
        <v>49.9</v>
      </c>
      <c r="AA227">
        <v>4.0999999999999996</v>
      </c>
      <c r="AB227">
        <v>22.878666670000001</v>
      </c>
      <c r="AC227">
        <v>110</v>
      </c>
      <c r="AD227" s="1">
        <v>43270</v>
      </c>
      <c r="AE227" t="s">
        <v>115</v>
      </c>
    </row>
    <row r="228" spans="1:31" x14ac:dyDescent="0.3">
      <c r="A228" t="s">
        <v>61</v>
      </c>
      <c r="B228" t="s">
        <v>36</v>
      </c>
      <c r="C228">
        <v>33</v>
      </c>
      <c r="D228">
        <v>2188</v>
      </c>
      <c r="E228">
        <v>10</v>
      </c>
      <c r="F228">
        <v>58</v>
      </c>
      <c r="G228">
        <v>159</v>
      </c>
      <c r="H228">
        <v>1590</v>
      </c>
      <c r="I228">
        <v>54.762999999999998</v>
      </c>
      <c r="J228">
        <v>2</v>
      </c>
      <c r="K228">
        <v>7650</v>
      </c>
      <c r="L228">
        <v>4.2</v>
      </c>
      <c r="M228">
        <v>21</v>
      </c>
      <c r="N228">
        <v>9</v>
      </c>
      <c r="O228">
        <v>0</v>
      </c>
      <c r="P228">
        <v>6</v>
      </c>
      <c r="Q228">
        <v>2018</v>
      </c>
      <c r="R228">
        <v>12.820512819999999</v>
      </c>
      <c r="S228">
        <v>8000</v>
      </c>
      <c r="T228">
        <v>49.9</v>
      </c>
      <c r="U228">
        <v>4.0999999999999996</v>
      </c>
      <c r="V228">
        <v>19.89083333</v>
      </c>
      <c r="W228">
        <v>49.9</v>
      </c>
      <c r="X228">
        <v>4.2</v>
      </c>
      <c r="Y228">
        <v>23.251666669999999</v>
      </c>
      <c r="Z228">
        <v>49.9</v>
      </c>
      <c r="AA228">
        <v>4.0999999999999996</v>
      </c>
      <c r="AB228">
        <v>22.878666670000001</v>
      </c>
      <c r="AC228">
        <v>179</v>
      </c>
      <c r="AD228" s="1">
        <v>43270</v>
      </c>
      <c r="AE228" t="s">
        <v>114</v>
      </c>
    </row>
    <row r="229" spans="1:31" x14ac:dyDescent="0.3">
      <c r="A229" t="s">
        <v>82</v>
      </c>
      <c r="B229" t="s">
        <v>30</v>
      </c>
      <c r="C229">
        <v>33</v>
      </c>
      <c r="D229">
        <v>300</v>
      </c>
      <c r="E229">
        <v>3</v>
      </c>
      <c r="F229">
        <v>66</v>
      </c>
      <c r="G229">
        <v>89.899999999999991</v>
      </c>
      <c r="H229">
        <v>269.7</v>
      </c>
      <c r="I229">
        <v>21.826666670000002</v>
      </c>
      <c r="J229">
        <v>1</v>
      </c>
      <c r="K229">
        <v>207</v>
      </c>
      <c r="L229">
        <v>3.5</v>
      </c>
      <c r="M229">
        <v>21</v>
      </c>
      <c r="N229">
        <v>9</v>
      </c>
      <c r="O229">
        <v>0</v>
      </c>
      <c r="P229">
        <v>6</v>
      </c>
      <c r="Q229">
        <v>2018</v>
      </c>
      <c r="R229">
        <v>2.4193548389999999</v>
      </c>
      <c r="S229">
        <v>2926</v>
      </c>
      <c r="T229">
        <v>114.49115380000001</v>
      </c>
      <c r="U229">
        <v>4.2</v>
      </c>
      <c r="V229">
        <v>53.625555560000002</v>
      </c>
      <c r="W229">
        <v>149.9</v>
      </c>
      <c r="X229">
        <v>4.3</v>
      </c>
      <c r="Y229">
        <v>27.626666669999999</v>
      </c>
      <c r="Z229">
        <v>78.900000000000006</v>
      </c>
      <c r="AA229">
        <v>3.5</v>
      </c>
      <c r="AB229">
        <v>17.327999999999999</v>
      </c>
      <c r="AC229">
        <v>89.85</v>
      </c>
      <c r="AD229" s="1">
        <v>43269</v>
      </c>
      <c r="AE229" t="s">
        <v>116</v>
      </c>
    </row>
    <row r="230" spans="1:31" x14ac:dyDescent="0.3">
      <c r="A230" t="s">
        <v>58</v>
      </c>
      <c r="B230" t="s">
        <v>33</v>
      </c>
      <c r="C230">
        <v>35</v>
      </c>
      <c r="D230">
        <v>640</v>
      </c>
      <c r="E230">
        <v>3</v>
      </c>
      <c r="F230">
        <v>93</v>
      </c>
      <c r="G230">
        <v>152.63333333333333</v>
      </c>
      <c r="H230">
        <v>457.9</v>
      </c>
      <c r="I230">
        <v>19.170000000000002</v>
      </c>
      <c r="J230">
        <v>1</v>
      </c>
      <c r="K230">
        <v>335</v>
      </c>
      <c r="L230">
        <v>4.0999999999999996</v>
      </c>
      <c r="M230">
        <v>21</v>
      </c>
      <c r="N230">
        <v>9</v>
      </c>
      <c r="O230">
        <v>0</v>
      </c>
      <c r="P230">
        <v>6</v>
      </c>
      <c r="Q230">
        <v>2018</v>
      </c>
      <c r="R230">
        <v>2.6548672569999998</v>
      </c>
      <c r="S230">
        <v>2992</v>
      </c>
      <c r="T230">
        <v>119</v>
      </c>
      <c r="U230">
        <v>4.2</v>
      </c>
      <c r="V230">
        <v>19.206666670000001</v>
      </c>
      <c r="W230">
        <v>105</v>
      </c>
      <c r="X230">
        <v>4.2</v>
      </c>
      <c r="Y230">
        <v>23.823571430000001</v>
      </c>
      <c r="Z230">
        <v>138.22</v>
      </c>
      <c r="AA230">
        <v>3.8</v>
      </c>
      <c r="AB230">
        <v>16.108000000000001</v>
      </c>
      <c r="AC230">
        <v>145.16666670000001</v>
      </c>
      <c r="AD230" s="1">
        <v>43269</v>
      </c>
      <c r="AE230" t="s">
        <v>115</v>
      </c>
    </row>
    <row r="231" spans="1:31" x14ac:dyDescent="0.3">
      <c r="A231" t="s">
        <v>51</v>
      </c>
      <c r="B231" t="s">
        <v>36</v>
      </c>
      <c r="C231">
        <v>57</v>
      </c>
      <c r="D231">
        <v>339</v>
      </c>
      <c r="E231">
        <v>5</v>
      </c>
      <c r="F231">
        <v>58</v>
      </c>
      <c r="G231">
        <v>49.9</v>
      </c>
      <c r="H231">
        <v>249.5</v>
      </c>
      <c r="I231">
        <v>23.122</v>
      </c>
      <c r="J231">
        <v>2</v>
      </c>
      <c r="K231">
        <v>1800</v>
      </c>
      <c r="L231">
        <v>4.2</v>
      </c>
      <c r="M231">
        <v>21</v>
      </c>
      <c r="N231">
        <v>9</v>
      </c>
      <c r="O231">
        <v>0</v>
      </c>
      <c r="P231">
        <v>6</v>
      </c>
      <c r="Q231">
        <v>2018</v>
      </c>
      <c r="R231">
        <v>8.7719298250000008</v>
      </c>
      <c r="S231">
        <v>32560</v>
      </c>
      <c r="T231">
        <v>49.9</v>
      </c>
      <c r="U231">
        <v>4.0999999999999996</v>
      </c>
      <c r="V231">
        <v>19.89083333</v>
      </c>
      <c r="W231">
        <v>49.9</v>
      </c>
      <c r="X231">
        <v>4.2</v>
      </c>
      <c r="Y231">
        <v>23.251666669999999</v>
      </c>
      <c r="Z231">
        <v>49.9</v>
      </c>
      <c r="AA231">
        <v>4.0999999999999996</v>
      </c>
      <c r="AB231">
        <v>22.878666670000001</v>
      </c>
      <c r="AC231">
        <v>52.9</v>
      </c>
      <c r="AD231" s="1">
        <v>43269</v>
      </c>
      <c r="AE231" t="s">
        <v>123</v>
      </c>
    </row>
    <row r="232" spans="1:31" x14ac:dyDescent="0.3">
      <c r="A232" t="s">
        <v>84</v>
      </c>
      <c r="B232" t="s">
        <v>40</v>
      </c>
      <c r="C232">
        <v>57</v>
      </c>
      <c r="D232">
        <v>787</v>
      </c>
      <c r="E232">
        <v>2</v>
      </c>
      <c r="F232">
        <v>2</v>
      </c>
      <c r="G232">
        <v>65</v>
      </c>
      <c r="H232">
        <v>130</v>
      </c>
      <c r="I232">
        <v>15.01</v>
      </c>
      <c r="J232">
        <v>8</v>
      </c>
      <c r="K232">
        <v>1867</v>
      </c>
      <c r="L232">
        <v>4.4000000000000004</v>
      </c>
      <c r="M232">
        <v>21</v>
      </c>
      <c r="N232">
        <v>9</v>
      </c>
      <c r="O232">
        <v>0</v>
      </c>
      <c r="P232">
        <v>6</v>
      </c>
      <c r="Q232">
        <v>2018</v>
      </c>
      <c r="R232">
        <v>1.769911504</v>
      </c>
      <c r="S232">
        <v>7776</v>
      </c>
      <c r="T232">
        <v>65</v>
      </c>
      <c r="U232">
        <v>4.4000000000000004</v>
      </c>
      <c r="V232">
        <v>15.01</v>
      </c>
      <c r="W232">
        <v>65</v>
      </c>
      <c r="X232">
        <v>4.4000000000000004</v>
      </c>
      <c r="Y232">
        <v>15.01</v>
      </c>
      <c r="Z232">
        <v>65</v>
      </c>
      <c r="AA232">
        <v>4.4000000000000004</v>
      </c>
      <c r="AB232">
        <v>15.01</v>
      </c>
      <c r="AC232">
        <v>35</v>
      </c>
      <c r="AD232" s="1">
        <v>43268</v>
      </c>
      <c r="AE232" t="s">
        <v>123</v>
      </c>
    </row>
    <row r="233" spans="1:31" x14ac:dyDescent="0.3">
      <c r="A233" t="s">
        <v>59</v>
      </c>
      <c r="B233" t="s">
        <v>32</v>
      </c>
      <c r="C233">
        <v>49</v>
      </c>
      <c r="D233">
        <v>1495</v>
      </c>
      <c r="E233">
        <v>2</v>
      </c>
      <c r="F233">
        <v>131</v>
      </c>
      <c r="G233">
        <v>84.99</v>
      </c>
      <c r="H233">
        <v>169.98</v>
      </c>
      <c r="I233">
        <v>22.08</v>
      </c>
      <c r="J233">
        <v>3</v>
      </c>
      <c r="K233">
        <v>600</v>
      </c>
      <c r="L233">
        <v>3.8</v>
      </c>
      <c r="M233">
        <v>21</v>
      </c>
      <c r="N233">
        <v>9</v>
      </c>
      <c r="O233">
        <v>0</v>
      </c>
      <c r="P233">
        <v>6</v>
      </c>
      <c r="Q233">
        <v>2018</v>
      </c>
      <c r="R233">
        <v>7.692307692</v>
      </c>
      <c r="S233">
        <v>8151</v>
      </c>
      <c r="T233">
        <v>23.99</v>
      </c>
      <c r="U233">
        <v>4.3</v>
      </c>
      <c r="V233">
        <v>16.27</v>
      </c>
      <c r="W233">
        <v>79.989999999999995</v>
      </c>
      <c r="X233">
        <v>4.0999999999999996</v>
      </c>
      <c r="Y233">
        <v>13.36230769</v>
      </c>
      <c r="Z233">
        <v>58.99</v>
      </c>
      <c r="AA233">
        <v>3.9</v>
      </c>
      <c r="AB233">
        <v>16.43</v>
      </c>
      <c r="AC233">
        <v>84.94</v>
      </c>
      <c r="AD233" s="1">
        <v>43266</v>
      </c>
      <c r="AE233" t="s">
        <v>115</v>
      </c>
    </row>
    <row r="234" spans="1:31" x14ac:dyDescent="0.3">
      <c r="A234" t="s">
        <v>61</v>
      </c>
      <c r="B234" t="s">
        <v>36</v>
      </c>
      <c r="C234">
        <v>33</v>
      </c>
      <c r="D234">
        <v>2188</v>
      </c>
      <c r="E234">
        <v>10</v>
      </c>
      <c r="F234">
        <v>58</v>
      </c>
      <c r="G234">
        <v>159</v>
      </c>
      <c r="H234">
        <v>1590</v>
      </c>
      <c r="I234">
        <v>54.762999999999998</v>
      </c>
      <c r="J234">
        <v>2</v>
      </c>
      <c r="K234">
        <v>7650</v>
      </c>
      <c r="L234">
        <v>4.2</v>
      </c>
      <c r="M234">
        <v>21</v>
      </c>
      <c r="N234">
        <v>9</v>
      </c>
      <c r="O234">
        <v>0</v>
      </c>
      <c r="P234">
        <v>6</v>
      </c>
      <c r="Q234">
        <v>2018</v>
      </c>
      <c r="R234">
        <v>12.820512819999999</v>
      </c>
      <c r="S234">
        <v>8000</v>
      </c>
      <c r="T234">
        <v>49.9</v>
      </c>
      <c r="U234">
        <v>4.0999999999999996</v>
      </c>
      <c r="V234">
        <v>19.89083333</v>
      </c>
      <c r="W234">
        <v>49.9</v>
      </c>
      <c r="X234">
        <v>4.2</v>
      </c>
      <c r="Y234">
        <v>23.251666669999999</v>
      </c>
      <c r="Z234">
        <v>49.9</v>
      </c>
      <c r="AA234">
        <v>4.0999999999999996</v>
      </c>
      <c r="AB234">
        <v>22.878666670000001</v>
      </c>
      <c r="AC234">
        <v>179</v>
      </c>
      <c r="AD234" s="1">
        <v>43266</v>
      </c>
      <c r="AE234" t="s">
        <v>114</v>
      </c>
    </row>
    <row r="235" spans="1:31" x14ac:dyDescent="0.3">
      <c r="A235" t="s">
        <v>73</v>
      </c>
      <c r="B235" t="s">
        <v>26</v>
      </c>
      <c r="C235">
        <v>54</v>
      </c>
      <c r="D235">
        <v>245</v>
      </c>
      <c r="E235">
        <v>23</v>
      </c>
      <c r="F235">
        <v>43</v>
      </c>
      <c r="G235">
        <v>79.900000000000006</v>
      </c>
      <c r="H235">
        <v>1837.7</v>
      </c>
      <c r="I235">
        <v>23.005652170000001</v>
      </c>
      <c r="J235">
        <v>1</v>
      </c>
      <c r="K235">
        <v>1383</v>
      </c>
      <c r="L235">
        <v>3.9</v>
      </c>
      <c r="M235">
        <v>21</v>
      </c>
      <c r="N235">
        <v>9</v>
      </c>
      <c r="O235">
        <v>0</v>
      </c>
      <c r="P235">
        <v>6</v>
      </c>
      <c r="Q235">
        <v>2018</v>
      </c>
      <c r="R235">
        <v>16.087439069999999</v>
      </c>
      <c r="S235">
        <v>20000</v>
      </c>
      <c r="T235">
        <v>89.9</v>
      </c>
      <c r="U235">
        <v>3.9</v>
      </c>
      <c r="V235">
        <v>23.005652170000001</v>
      </c>
      <c r="W235">
        <v>79.900000000000006</v>
      </c>
      <c r="X235">
        <v>3.9</v>
      </c>
      <c r="Y235">
        <v>23.005652170000001</v>
      </c>
      <c r="Z235">
        <v>39.99</v>
      </c>
      <c r="AA235">
        <v>4</v>
      </c>
      <c r="AB235">
        <v>13.997999999999999</v>
      </c>
      <c r="AC235">
        <v>83.64961538</v>
      </c>
      <c r="AD235" s="1">
        <v>43265</v>
      </c>
      <c r="AE235" t="s">
        <v>115</v>
      </c>
    </row>
    <row r="236" spans="1:31" x14ac:dyDescent="0.3">
      <c r="A236" t="s">
        <v>56</v>
      </c>
      <c r="B236" t="s">
        <v>36</v>
      </c>
      <c r="C236">
        <v>57</v>
      </c>
      <c r="D236">
        <v>366</v>
      </c>
      <c r="E236">
        <v>15</v>
      </c>
      <c r="F236">
        <v>58</v>
      </c>
      <c r="G236">
        <v>49.9</v>
      </c>
      <c r="H236">
        <v>748.5</v>
      </c>
      <c r="I236">
        <v>22.878666670000001</v>
      </c>
      <c r="J236">
        <v>2</v>
      </c>
      <c r="K236">
        <v>1650</v>
      </c>
      <c r="L236">
        <v>4.0999999999999996</v>
      </c>
      <c r="M236">
        <v>21</v>
      </c>
      <c r="N236">
        <v>9</v>
      </c>
      <c r="O236">
        <v>0</v>
      </c>
      <c r="P236">
        <v>6</v>
      </c>
      <c r="Q236">
        <v>2018</v>
      </c>
      <c r="R236">
        <v>7.8947368420000004</v>
      </c>
      <c r="S236">
        <v>19800</v>
      </c>
      <c r="T236">
        <v>49.9</v>
      </c>
      <c r="U236">
        <v>4.0999999999999996</v>
      </c>
      <c r="V236">
        <v>19.89083333</v>
      </c>
      <c r="W236">
        <v>49.9</v>
      </c>
      <c r="X236">
        <v>4.2</v>
      </c>
      <c r="Y236">
        <v>23.251666669999999</v>
      </c>
      <c r="Z236">
        <v>49.9</v>
      </c>
      <c r="AA236">
        <v>4.0999999999999996</v>
      </c>
      <c r="AB236">
        <v>22.878666670000001</v>
      </c>
      <c r="AC236">
        <v>53.057894740000002</v>
      </c>
      <c r="AD236" s="1">
        <v>43264</v>
      </c>
      <c r="AE236" t="s">
        <v>124</v>
      </c>
    </row>
    <row r="237" spans="1:31" x14ac:dyDescent="0.3">
      <c r="A237" t="s">
        <v>50</v>
      </c>
      <c r="B237" t="s">
        <v>26</v>
      </c>
      <c r="C237">
        <v>55</v>
      </c>
      <c r="D237">
        <v>312</v>
      </c>
      <c r="E237">
        <v>14</v>
      </c>
      <c r="F237">
        <v>43</v>
      </c>
      <c r="G237">
        <v>84.899999999999991</v>
      </c>
      <c r="H237">
        <v>1188.5999999999999</v>
      </c>
      <c r="I237">
        <v>17.975000000000001</v>
      </c>
      <c r="J237">
        <v>1</v>
      </c>
      <c r="K237">
        <v>1550</v>
      </c>
      <c r="L237">
        <v>3.3</v>
      </c>
      <c r="M237">
        <v>21</v>
      </c>
      <c r="N237">
        <v>9</v>
      </c>
      <c r="O237">
        <v>0</v>
      </c>
      <c r="P237">
        <v>6</v>
      </c>
      <c r="Q237">
        <v>2018</v>
      </c>
      <c r="R237">
        <v>18.918918919999999</v>
      </c>
      <c r="S237">
        <v>20944</v>
      </c>
      <c r="T237">
        <v>83.64961538</v>
      </c>
      <c r="U237">
        <v>3.9</v>
      </c>
      <c r="V237">
        <v>23.005652170000001</v>
      </c>
      <c r="W237">
        <v>84.9</v>
      </c>
      <c r="X237">
        <v>3.3</v>
      </c>
      <c r="Y237">
        <v>17.975000000000001</v>
      </c>
      <c r="Z237">
        <v>39.99</v>
      </c>
      <c r="AA237">
        <v>4</v>
      </c>
      <c r="AB237">
        <v>13.997999999999999</v>
      </c>
      <c r="AC237">
        <v>88.24</v>
      </c>
      <c r="AD237" s="1">
        <v>43263</v>
      </c>
      <c r="AE237" t="s">
        <v>115</v>
      </c>
    </row>
    <row r="238" spans="1:31" x14ac:dyDescent="0.3">
      <c r="A238" t="s">
        <v>74</v>
      </c>
      <c r="B238" t="s">
        <v>26</v>
      </c>
      <c r="C238">
        <v>38</v>
      </c>
      <c r="D238">
        <v>735</v>
      </c>
      <c r="E238">
        <v>4</v>
      </c>
      <c r="F238">
        <v>43</v>
      </c>
      <c r="G238">
        <v>47.9</v>
      </c>
      <c r="H238">
        <v>191.6</v>
      </c>
      <c r="I238">
        <v>12.637499999999999</v>
      </c>
      <c r="J238">
        <v>5</v>
      </c>
      <c r="K238">
        <v>800</v>
      </c>
      <c r="L238">
        <v>4.2</v>
      </c>
      <c r="M238">
        <v>21</v>
      </c>
      <c r="N238">
        <v>9</v>
      </c>
      <c r="O238">
        <v>0</v>
      </c>
      <c r="P238">
        <v>6</v>
      </c>
      <c r="Q238">
        <v>2018</v>
      </c>
      <c r="R238">
        <v>6.896551724</v>
      </c>
      <c r="S238">
        <v>8000</v>
      </c>
      <c r="T238">
        <v>79.900000000000006</v>
      </c>
      <c r="U238">
        <v>3.9</v>
      </c>
      <c r="V238">
        <v>23.005652170000001</v>
      </c>
      <c r="W238">
        <v>47.9</v>
      </c>
      <c r="X238">
        <v>4.2</v>
      </c>
      <c r="Y238">
        <v>12.637499999999999</v>
      </c>
      <c r="Z238">
        <v>39.99</v>
      </c>
      <c r="AA238">
        <v>4</v>
      </c>
      <c r="AB238">
        <v>13.997999999999999</v>
      </c>
      <c r="AC238">
        <v>47.9</v>
      </c>
      <c r="AD238" s="1">
        <v>43263</v>
      </c>
      <c r="AE238" t="s">
        <v>122</v>
      </c>
    </row>
    <row r="239" spans="1:31" x14ac:dyDescent="0.3">
      <c r="A239" t="s">
        <v>58</v>
      </c>
      <c r="B239" t="s">
        <v>33</v>
      </c>
      <c r="C239">
        <v>35</v>
      </c>
      <c r="D239">
        <v>640</v>
      </c>
      <c r="E239">
        <v>3</v>
      </c>
      <c r="F239">
        <v>93</v>
      </c>
      <c r="G239">
        <v>152.63333333333333</v>
      </c>
      <c r="H239">
        <v>457.9</v>
      </c>
      <c r="I239">
        <v>19.170000000000002</v>
      </c>
      <c r="J239">
        <v>1</v>
      </c>
      <c r="K239">
        <v>335</v>
      </c>
      <c r="L239">
        <v>4.0999999999999996</v>
      </c>
      <c r="M239">
        <v>21</v>
      </c>
      <c r="N239">
        <v>9</v>
      </c>
      <c r="O239">
        <v>0</v>
      </c>
      <c r="P239">
        <v>6</v>
      </c>
      <c r="Q239">
        <v>2018</v>
      </c>
      <c r="R239">
        <v>2.6548672569999998</v>
      </c>
      <c r="S239">
        <v>2992</v>
      </c>
      <c r="T239">
        <v>119</v>
      </c>
      <c r="U239">
        <v>4.2</v>
      </c>
      <c r="V239">
        <v>19.206666670000001</v>
      </c>
      <c r="W239">
        <v>105</v>
      </c>
      <c r="X239">
        <v>4.2</v>
      </c>
      <c r="Y239">
        <v>23.823571430000001</v>
      </c>
      <c r="Z239">
        <v>138.22</v>
      </c>
      <c r="AA239">
        <v>3.8</v>
      </c>
      <c r="AB239">
        <v>16.108000000000001</v>
      </c>
      <c r="AC239">
        <v>145.16666670000001</v>
      </c>
      <c r="AD239" s="1">
        <v>43262</v>
      </c>
      <c r="AE239" t="s">
        <v>115</v>
      </c>
    </row>
    <row r="240" spans="1:31" x14ac:dyDescent="0.3">
      <c r="A240" t="s">
        <v>51</v>
      </c>
      <c r="B240" t="s">
        <v>36</v>
      </c>
      <c r="C240">
        <v>57</v>
      </c>
      <c r="D240">
        <v>339</v>
      </c>
      <c r="E240">
        <v>5</v>
      </c>
      <c r="F240">
        <v>58</v>
      </c>
      <c r="G240">
        <v>49.9</v>
      </c>
      <c r="H240">
        <v>249.5</v>
      </c>
      <c r="I240">
        <v>16.782</v>
      </c>
      <c r="J240">
        <v>2</v>
      </c>
      <c r="K240">
        <v>1800</v>
      </c>
      <c r="L240">
        <v>4.2</v>
      </c>
      <c r="M240">
        <v>21</v>
      </c>
      <c r="N240">
        <v>9</v>
      </c>
      <c r="O240">
        <v>0</v>
      </c>
      <c r="P240">
        <v>6</v>
      </c>
      <c r="Q240">
        <v>2018</v>
      </c>
      <c r="R240">
        <v>8.7719298250000008</v>
      </c>
      <c r="S240">
        <v>32560</v>
      </c>
      <c r="T240">
        <v>49.9</v>
      </c>
      <c r="U240">
        <v>4.0999999999999996</v>
      </c>
      <c r="V240">
        <v>19.89083333</v>
      </c>
      <c r="W240">
        <v>49.9</v>
      </c>
      <c r="X240">
        <v>4.2</v>
      </c>
      <c r="Y240">
        <v>23.251666669999999</v>
      </c>
      <c r="Z240">
        <v>49.9</v>
      </c>
      <c r="AA240">
        <v>4.0999999999999996</v>
      </c>
      <c r="AB240">
        <v>22.878666670000001</v>
      </c>
      <c r="AC240">
        <v>52.9</v>
      </c>
      <c r="AD240" s="1">
        <v>43262</v>
      </c>
      <c r="AE240" t="s">
        <v>123</v>
      </c>
    </row>
    <row r="241" spans="1:31" x14ac:dyDescent="0.3">
      <c r="A241" t="s">
        <v>53</v>
      </c>
      <c r="B241" t="s">
        <v>36</v>
      </c>
      <c r="C241">
        <v>47</v>
      </c>
      <c r="D241">
        <v>1893</v>
      </c>
      <c r="E241">
        <v>10</v>
      </c>
      <c r="F241">
        <v>58</v>
      </c>
      <c r="G241">
        <v>96.99</v>
      </c>
      <c r="H241">
        <v>969.9</v>
      </c>
      <c r="I241">
        <v>41.186</v>
      </c>
      <c r="J241">
        <v>1</v>
      </c>
      <c r="K241">
        <v>6050</v>
      </c>
      <c r="L241">
        <v>4.0999999999999996</v>
      </c>
      <c r="M241">
        <v>21</v>
      </c>
      <c r="N241">
        <v>9</v>
      </c>
      <c r="O241">
        <v>0</v>
      </c>
      <c r="P241">
        <v>6</v>
      </c>
      <c r="Q241">
        <v>2018</v>
      </c>
      <c r="R241">
        <v>9.1112012989999993</v>
      </c>
      <c r="S241">
        <v>8000</v>
      </c>
      <c r="T241">
        <v>49.9</v>
      </c>
      <c r="U241">
        <v>4.0999999999999996</v>
      </c>
      <c r="V241">
        <v>19.89083333</v>
      </c>
      <c r="W241">
        <v>49.9</v>
      </c>
      <c r="X241">
        <v>4.2</v>
      </c>
      <c r="Y241">
        <v>23.251666669999999</v>
      </c>
      <c r="Z241">
        <v>49.9</v>
      </c>
      <c r="AA241">
        <v>4.0999999999999996</v>
      </c>
      <c r="AB241">
        <v>22.878666670000001</v>
      </c>
      <c r="AC241">
        <v>110</v>
      </c>
      <c r="AD241" s="1">
        <v>43262</v>
      </c>
      <c r="AE241" t="s">
        <v>115</v>
      </c>
    </row>
    <row r="242" spans="1:31" x14ac:dyDescent="0.3">
      <c r="A242" t="s">
        <v>37</v>
      </c>
      <c r="B242" t="s">
        <v>36</v>
      </c>
      <c r="C242">
        <v>59</v>
      </c>
      <c r="D242">
        <v>341</v>
      </c>
      <c r="E242">
        <v>6</v>
      </c>
      <c r="F242">
        <v>58</v>
      </c>
      <c r="G242">
        <v>49.9</v>
      </c>
      <c r="H242">
        <v>299.39999999999998</v>
      </c>
      <c r="I242">
        <v>23.251666669999999</v>
      </c>
      <c r="J242">
        <v>2</v>
      </c>
      <c r="K242">
        <v>1750</v>
      </c>
      <c r="L242">
        <v>4.2</v>
      </c>
      <c r="M242">
        <v>21</v>
      </c>
      <c r="N242">
        <v>9</v>
      </c>
      <c r="O242">
        <v>0</v>
      </c>
      <c r="P242">
        <v>6</v>
      </c>
      <c r="Q242">
        <v>2018</v>
      </c>
      <c r="R242">
        <v>2.4291175530000002</v>
      </c>
      <c r="S242">
        <v>32560</v>
      </c>
      <c r="T242">
        <v>53.9</v>
      </c>
      <c r="U242">
        <v>4.0999999999999996</v>
      </c>
      <c r="V242">
        <v>19.89083333</v>
      </c>
      <c r="W242">
        <v>49.9</v>
      </c>
      <c r="X242">
        <v>4.2</v>
      </c>
      <c r="Y242">
        <v>23.251666669999999</v>
      </c>
      <c r="Z242">
        <v>49.9</v>
      </c>
      <c r="AA242">
        <v>4.0999999999999996</v>
      </c>
      <c r="AB242">
        <v>22.878666670000001</v>
      </c>
      <c r="AC242">
        <v>53.70952381</v>
      </c>
      <c r="AD242" s="1">
        <v>43262</v>
      </c>
      <c r="AE242" t="s">
        <v>122</v>
      </c>
    </row>
    <row r="243" spans="1:31" x14ac:dyDescent="0.3">
      <c r="A243" t="s">
        <v>82</v>
      </c>
      <c r="B243" t="s">
        <v>30</v>
      </c>
      <c r="C243">
        <v>33</v>
      </c>
      <c r="D243">
        <v>300</v>
      </c>
      <c r="E243">
        <v>3</v>
      </c>
      <c r="F243">
        <v>66</v>
      </c>
      <c r="G243">
        <v>89.899999999999991</v>
      </c>
      <c r="H243">
        <v>269.7</v>
      </c>
      <c r="I243">
        <v>21.826666670000002</v>
      </c>
      <c r="J243">
        <v>1</v>
      </c>
      <c r="K243">
        <v>207</v>
      </c>
      <c r="L243">
        <v>3.5</v>
      </c>
      <c r="M243">
        <v>21</v>
      </c>
      <c r="N243">
        <v>9</v>
      </c>
      <c r="O243">
        <v>0</v>
      </c>
      <c r="P243">
        <v>6</v>
      </c>
      <c r="Q243">
        <v>2018</v>
      </c>
      <c r="R243">
        <v>2.4193548389999999</v>
      </c>
      <c r="S243">
        <v>2926</v>
      </c>
      <c r="T243">
        <v>114.49115380000001</v>
      </c>
      <c r="U243">
        <v>4.2</v>
      </c>
      <c r="V243">
        <v>53.625555560000002</v>
      </c>
      <c r="W243">
        <v>149.9</v>
      </c>
      <c r="X243">
        <v>4.3</v>
      </c>
      <c r="Y243">
        <v>27.626666669999999</v>
      </c>
      <c r="Z243">
        <v>78.900000000000006</v>
      </c>
      <c r="AA243">
        <v>3.5</v>
      </c>
      <c r="AB243">
        <v>17.327999999999999</v>
      </c>
      <c r="AC243">
        <v>89.85</v>
      </c>
      <c r="AD243" s="1">
        <v>43260</v>
      </c>
      <c r="AE243" t="s">
        <v>116</v>
      </c>
    </row>
    <row r="244" spans="1:31" x14ac:dyDescent="0.3">
      <c r="A244" t="s">
        <v>77</v>
      </c>
      <c r="B244" t="s">
        <v>32</v>
      </c>
      <c r="C244">
        <v>50</v>
      </c>
      <c r="D244">
        <v>1257</v>
      </c>
      <c r="E244">
        <v>26</v>
      </c>
      <c r="F244">
        <v>131</v>
      </c>
      <c r="G244">
        <v>66.989999999999995</v>
      </c>
      <c r="H244">
        <v>1741.74</v>
      </c>
      <c r="I244">
        <v>30.241538460000001</v>
      </c>
      <c r="J244">
        <v>1</v>
      </c>
      <c r="K244">
        <v>350</v>
      </c>
      <c r="L244">
        <v>3.9</v>
      </c>
      <c r="M244">
        <v>21</v>
      </c>
      <c r="N244">
        <v>9</v>
      </c>
      <c r="O244">
        <v>0</v>
      </c>
      <c r="P244">
        <v>6</v>
      </c>
      <c r="Q244">
        <v>2018</v>
      </c>
      <c r="R244">
        <v>17.333333329999999</v>
      </c>
      <c r="S244">
        <v>2964</v>
      </c>
      <c r="T244">
        <v>23.99</v>
      </c>
      <c r="U244">
        <v>4.3</v>
      </c>
      <c r="V244">
        <v>16.27</v>
      </c>
      <c r="W244">
        <v>79.989999999999995</v>
      </c>
      <c r="X244">
        <v>4.0999999999999996</v>
      </c>
      <c r="Y244">
        <v>13.36230769</v>
      </c>
      <c r="Z244">
        <v>58.99</v>
      </c>
      <c r="AA244">
        <v>3.9</v>
      </c>
      <c r="AB244">
        <v>16.43</v>
      </c>
      <c r="AC244">
        <v>64.989999999999995</v>
      </c>
      <c r="AD244" s="1">
        <v>43260</v>
      </c>
      <c r="AE244" t="s">
        <v>115</v>
      </c>
    </row>
    <row r="245" spans="1:31" x14ac:dyDescent="0.3">
      <c r="A245" t="s">
        <v>54</v>
      </c>
      <c r="B245" t="s">
        <v>32</v>
      </c>
      <c r="C245">
        <v>59</v>
      </c>
      <c r="D245">
        <v>492</v>
      </c>
      <c r="E245">
        <v>13</v>
      </c>
      <c r="F245">
        <v>131</v>
      </c>
      <c r="G245">
        <v>79.989999999999995</v>
      </c>
      <c r="H245">
        <v>1039.8699999999999</v>
      </c>
      <c r="I245">
        <v>13.36230769</v>
      </c>
      <c r="J245">
        <v>3</v>
      </c>
      <c r="K245">
        <v>200</v>
      </c>
      <c r="L245">
        <v>4.0999999999999996</v>
      </c>
      <c r="M245">
        <v>21</v>
      </c>
      <c r="N245">
        <v>9</v>
      </c>
      <c r="O245">
        <v>0</v>
      </c>
      <c r="P245">
        <v>6</v>
      </c>
      <c r="Q245">
        <v>2018</v>
      </c>
      <c r="R245">
        <v>8.8344041699999991</v>
      </c>
      <c r="S245">
        <v>3960</v>
      </c>
      <c r="T245">
        <v>23.99</v>
      </c>
      <c r="U245">
        <v>4.3</v>
      </c>
      <c r="V245">
        <v>16.27</v>
      </c>
      <c r="W245">
        <v>79.989999999999995</v>
      </c>
      <c r="X245">
        <v>4.0999999999999996</v>
      </c>
      <c r="Y245">
        <v>13.36230769</v>
      </c>
      <c r="Z245">
        <v>58.99</v>
      </c>
      <c r="AA245">
        <v>3.9</v>
      </c>
      <c r="AB245">
        <v>16.43</v>
      </c>
      <c r="AC245">
        <v>79.989999999999995</v>
      </c>
      <c r="AD245" s="1">
        <v>43260</v>
      </c>
      <c r="AE245" t="s">
        <v>115</v>
      </c>
    </row>
    <row r="246" spans="1:31" x14ac:dyDescent="0.3">
      <c r="A246" t="s">
        <v>84</v>
      </c>
      <c r="B246" t="s">
        <v>40</v>
      </c>
      <c r="C246">
        <v>57</v>
      </c>
      <c r="D246">
        <v>787</v>
      </c>
      <c r="E246">
        <v>2</v>
      </c>
      <c r="F246">
        <v>2</v>
      </c>
      <c r="G246">
        <v>65</v>
      </c>
      <c r="H246">
        <v>130</v>
      </c>
      <c r="I246">
        <v>15.01</v>
      </c>
      <c r="J246">
        <v>8</v>
      </c>
      <c r="K246">
        <v>1867</v>
      </c>
      <c r="L246">
        <v>4.4000000000000004</v>
      </c>
      <c r="M246">
        <v>21</v>
      </c>
      <c r="N246">
        <v>9</v>
      </c>
      <c r="O246">
        <v>0</v>
      </c>
      <c r="P246">
        <v>6</v>
      </c>
      <c r="Q246">
        <v>2018</v>
      </c>
      <c r="R246">
        <v>1.769911504</v>
      </c>
      <c r="S246">
        <v>7776</v>
      </c>
      <c r="T246">
        <v>65</v>
      </c>
      <c r="U246">
        <v>4.4000000000000004</v>
      </c>
      <c r="V246">
        <v>15.01</v>
      </c>
      <c r="W246">
        <v>65</v>
      </c>
      <c r="X246">
        <v>4.4000000000000004</v>
      </c>
      <c r="Y246">
        <v>15.01</v>
      </c>
      <c r="Z246">
        <v>65</v>
      </c>
      <c r="AA246">
        <v>4.4000000000000004</v>
      </c>
      <c r="AB246">
        <v>15.01</v>
      </c>
      <c r="AC246">
        <v>35</v>
      </c>
      <c r="AD246" s="1">
        <v>43260</v>
      </c>
      <c r="AE246" t="s">
        <v>123</v>
      </c>
    </row>
    <row r="247" spans="1:31" x14ac:dyDescent="0.3">
      <c r="A247" t="s">
        <v>47</v>
      </c>
      <c r="B247" t="s">
        <v>32</v>
      </c>
      <c r="C247">
        <v>51</v>
      </c>
      <c r="D247">
        <v>625</v>
      </c>
      <c r="E247">
        <v>11</v>
      </c>
      <c r="F247">
        <v>131</v>
      </c>
      <c r="G247">
        <v>364</v>
      </c>
      <c r="H247">
        <v>4004</v>
      </c>
      <c r="I247">
        <v>32.697272730000002</v>
      </c>
      <c r="J247">
        <v>1</v>
      </c>
      <c r="K247">
        <v>900</v>
      </c>
      <c r="L247">
        <v>4.3</v>
      </c>
      <c r="M247">
        <v>21</v>
      </c>
      <c r="N247">
        <v>9</v>
      </c>
      <c r="O247">
        <v>0</v>
      </c>
      <c r="P247">
        <v>6</v>
      </c>
      <c r="Q247">
        <v>2018</v>
      </c>
      <c r="R247">
        <v>7.5407608699999997</v>
      </c>
      <c r="S247">
        <v>11400</v>
      </c>
      <c r="T247">
        <v>23.99</v>
      </c>
      <c r="U247">
        <v>4.3</v>
      </c>
      <c r="V247">
        <v>16.27</v>
      </c>
      <c r="W247">
        <v>79.989999999999995</v>
      </c>
      <c r="X247">
        <v>4.0999999999999996</v>
      </c>
      <c r="Y247">
        <v>13.36230769</v>
      </c>
      <c r="Z247">
        <v>58.99</v>
      </c>
      <c r="AA247">
        <v>3.9</v>
      </c>
      <c r="AB247">
        <v>16.43</v>
      </c>
      <c r="AC247">
        <v>352.25</v>
      </c>
      <c r="AD247" s="1">
        <v>43259</v>
      </c>
      <c r="AE247" t="s">
        <v>114</v>
      </c>
    </row>
    <row r="248" spans="1:31" x14ac:dyDescent="0.3">
      <c r="A248" t="s">
        <v>79</v>
      </c>
      <c r="B248" t="s">
        <v>32</v>
      </c>
      <c r="C248">
        <v>55</v>
      </c>
      <c r="D248">
        <v>388</v>
      </c>
      <c r="E248">
        <v>7</v>
      </c>
      <c r="F248">
        <v>131</v>
      </c>
      <c r="G248">
        <v>29.900000000000002</v>
      </c>
      <c r="H248">
        <v>209.3</v>
      </c>
      <c r="I248">
        <v>11.50285714</v>
      </c>
      <c r="J248">
        <v>1</v>
      </c>
      <c r="K248">
        <v>250</v>
      </c>
      <c r="L248">
        <v>4.5</v>
      </c>
      <c r="M248">
        <v>21</v>
      </c>
      <c r="N248">
        <v>9</v>
      </c>
      <c r="O248">
        <v>0</v>
      </c>
      <c r="P248">
        <v>6</v>
      </c>
      <c r="Q248">
        <v>2018</v>
      </c>
      <c r="R248">
        <v>5.6451612899999999</v>
      </c>
      <c r="S248">
        <v>1200</v>
      </c>
      <c r="T248">
        <v>23.99</v>
      </c>
      <c r="U248">
        <v>4.3</v>
      </c>
      <c r="V248">
        <v>16.27</v>
      </c>
      <c r="W248">
        <v>79.989999999999995</v>
      </c>
      <c r="X248">
        <v>4.0999999999999996</v>
      </c>
      <c r="Y248">
        <v>13.36230769</v>
      </c>
      <c r="Z248">
        <v>58.99</v>
      </c>
      <c r="AA248">
        <v>3.9</v>
      </c>
      <c r="AB248">
        <v>16.43</v>
      </c>
      <c r="AC248">
        <v>29.9</v>
      </c>
      <c r="AD248" s="1">
        <v>43259</v>
      </c>
      <c r="AE248" t="s">
        <v>122</v>
      </c>
    </row>
    <row r="249" spans="1:31" x14ac:dyDescent="0.3">
      <c r="A249" t="s">
        <v>29</v>
      </c>
      <c r="B249" t="s">
        <v>30</v>
      </c>
      <c r="C249">
        <v>45</v>
      </c>
      <c r="D249">
        <v>236</v>
      </c>
      <c r="E249">
        <v>4</v>
      </c>
      <c r="F249">
        <v>66</v>
      </c>
      <c r="G249">
        <v>73</v>
      </c>
      <c r="H249">
        <v>292</v>
      </c>
      <c r="I249">
        <v>17.1875</v>
      </c>
      <c r="J249">
        <v>1</v>
      </c>
      <c r="K249">
        <v>173</v>
      </c>
      <c r="L249">
        <v>4</v>
      </c>
      <c r="M249">
        <v>21</v>
      </c>
      <c r="N249">
        <v>9</v>
      </c>
      <c r="O249">
        <v>0</v>
      </c>
      <c r="P249">
        <v>6</v>
      </c>
      <c r="Q249">
        <v>2018</v>
      </c>
      <c r="R249">
        <v>10.068892419999999</v>
      </c>
      <c r="S249">
        <v>2808</v>
      </c>
      <c r="T249">
        <v>114.49115380000001</v>
      </c>
      <c r="U249">
        <v>4.2</v>
      </c>
      <c r="V249">
        <v>53.625555560000002</v>
      </c>
      <c r="W249">
        <v>149.9</v>
      </c>
      <c r="X249">
        <v>4.3</v>
      </c>
      <c r="Y249">
        <v>27.626666669999999</v>
      </c>
      <c r="Z249">
        <v>78.900000000000006</v>
      </c>
      <c r="AA249">
        <v>3.5</v>
      </c>
      <c r="AB249">
        <v>17.327999999999999</v>
      </c>
      <c r="AC249">
        <v>72.95</v>
      </c>
      <c r="AD249" s="1">
        <v>43259</v>
      </c>
      <c r="AE249" t="s">
        <v>122</v>
      </c>
    </row>
    <row r="250" spans="1:31" x14ac:dyDescent="0.3">
      <c r="A250" t="s">
        <v>44</v>
      </c>
      <c r="B250" t="s">
        <v>33</v>
      </c>
      <c r="C250">
        <v>46</v>
      </c>
      <c r="D250">
        <v>501</v>
      </c>
      <c r="E250">
        <v>4</v>
      </c>
      <c r="F250">
        <v>93</v>
      </c>
      <c r="G250">
        <v>245.9</v>
      </c>
      <c r="H250">
        <v>983.6</v>
      </c>
      <c r="I250">
        <v>14.795</v>
      </c>
      <c r="J250">
        <v>4</v>
      </c>
      <c r="K250">
        <v>363</v>
      </c>
      <c r="L250">
        <v>3.7</v>
      </c>
      <c r="M250">
        <v>21</v>
      </c>
      <c r="N250">
        <v>9</v>
      </c>
      <c r="O250">
        <v>0</v>
      </c>
      <c r="P250">
        <v>6</v>
      </c>
      <c r="Q250">
        <v>2018</v>
      </c>
      <c r="R250">
        <v>4.4444444440000002</v>
      </c>
      <c r="S250">
        <v>3042</v>
      </c>
      <c r="T250">
        <v>119</v>
      </c>
      <c r="U250">
        <v>4.2</v>
      </c>
      <c r="V250">
        <v>19.206666670000001</v>
      </c>
      <c r="W250">
        <v>105</v>
      </c>
      <c r="X250">
        <v>4.2</v>
      </c>
      <c r="Y250">
        <v>23.823571430000001</v>
      </c>
      <c r="Z250">
        <v>138.22</v>
      </c>
      <c r="AA250">
        <v>3.8</v>
      </c>
      <c r="AB250">
        <v>16.108000000000001</v>
      </c>
      <c r="AC250">
        <v>258.96956519999998</v>
      </c>
      <c r="AD250" s="1">
        <v>43259</v>
      </c>
      <c r="AE250" t="s">
        <v>115</v>
      </c>
    </row>
    <row r="251" spans="1:31" x14ac:dyDescent="0.3">
      <c r="A251" t="s">
        <v>80</v>
      </c>
      <c r="B251" t="s">
        <v>36</v>
      </c>
      <c r="C251">
        <v>56</v>
      </c>
      <c r="D251">
        <v>348</v>
      </c>
      <c r="E251">
        <v>12</v>
      </c>
      <c r="F251">
        <v>58</v>
      </c>
      <c r="G251">
        <v>49.9</v>
      </c>
      <c r="H251">
        <v>598.79999999999995</v>
      </c>
      <c r="I251">
        <v>19.89083333</v>
      </c>
      <c r="J251">
        <v>2</v>
      </c>
      <c r="K251">
        <v>1550</v>
      </c>
      <c r="L251">
        <v>4.0999999999999996</v>
      </c>
      <c r="M251">
        <v>21</v>
      </c>
      <c r="N251">
        <v>9</v>
      </c>
      <c r="O251">
        <v>0</v>
      </c>
      <c r="P251">
        <v>6</v>
      </c>
      <c r="Q251">
        <v>2018</v>
      </c>
      <c r="R251">
        <v>3.0657748050000002</v>
      </c>
      <c r="S251">
        <v>19800</v>
      </c>
      <c r="T251">
        <v>49.9</v>
      </c>
      <c r="U251">
        <v>4.0999999999999996</v>
      </c>
      <c r="V251">
        <v>19.89083333</v>
      </c>
      <c r="W251">
        <v>49.9</v>
      </c>
      <c r="X251">
        <v>4.2</v>
      </c>
      <c r="Y251">
        <v>23.251666669999999</v>
      </c>
      <c r="Z251">
        <v>49.9</v>
      </c>
      <c r="AA251">
        <v>4.0999999999999996</v>
      </c>
      <c r="AB251">
        <v>22.878666670000001</v>
      </c>
      <c r="AC251">
        <v>53.415151520000002</v>
      </c>
      <c r="AD251" s="1">
        <v>43259</v>
      </c>
      <c r="AE251" t="s">
        <v>123</v>
      </c>
    </row>
    <row r="252" spans="1:31" x14ac:dyDescent="0.3">
      <c r="A252" t="s">
        <v>77</v>
      </c>
      <c r="B252" t="s">
        <v>32</v>
      </c>
      <c r="C252">
        <v>50</v>
      </c>
      <c r="D252">
        <v>1257</v>
      </c>
      <c r="E252">
        <v>26</v>
      </c>
      <c r="F252">
        <v>131</v>
      </c>
      <c r="G252">
        <v>66.989999999999995</v>
      </c>
      <c r="H252">
        <v>1741.74</v>
      </c>
      <c r="I252">
        <v>30.241538460000001</v>
      </c>
      <c r="J252">
        <v>1</v>
      </c>
      <c r="K252">
        <v>350</v>
      </c>
      <c r="L252">
        <v>3.9</v>
      </c>
      <c r="M252">
        <v>21</v>
      </c>
      <c r="N252">
        <v>9</v>
      </c>
      <c r="O252">
        <v>0</v>
      </c>
      <c r="P252">
        <v>6</v>
      </c>
      <c r="Q252">
        <v>2018</v>
      </c>
      <c r="R252">
        <v>17.333333329999999</v>
      </c>
      <c r="S252">
        <v>2964</v>
      </c>
      <c r="T252">
        <v>23.99</v>
      </c>
      <c r="U252">
        <v>4.3</v>
      </c>
      <c r="V252">
        <v>16.27</v>
      </c>
      <c r="W252">
        <v>79.989999999999995</v>
      </c>
      <c r="X252">
        <v>4.0999999999999996</v>
      </c>
      <c r="Y252">
        <v>13.36230769</v>
      </c>
      <c r="Z252">
        <v>58.99</v>
      </c>
      <c r="AA252">
        <v>3.9</v>
      </c>
      <c r="AB252">
        <v>16.43</v>
      </c>
      <c r="AC252">
        <v>64.989999999999995</v>
      </c>
      <c r="AD252" s="1">
        <v>43258</v>
      </c>
      <c r="AE252" t="s">
        <v>115</v>
      </c>
    </row>
    <row r="253" spans="1:31" x14ac:dyDescent="0.3">
      <c r="A253" t="s">
        <v>47</v>
      </c>
      <c r="B253" t="s">
        <v>32</v>
      </c>
      <c r="C253">
        <v>51</v>
      </c>
      <c r="D253">
        <v>625</v>
      </c>
      <c r="E253">
        <v>11</v>
      </c>
      <c r="F253">
        <v>131</v>
      </c>
      <c r="G253">
        <v>364</v>
      </c>
      <c r="H253">
        <v>4004</v>
      </c>
      <c r="I253">
        <v>32.697272730000002</v>
      </c>
      <c r="J253">
        <v>1</v>
      </c>
      <c r="K253">
        <v>900</v>
      </c>
      <c r="L253">
        <v>4.3</v>
      </c>
      <c r="M253">
        <v>21</v>
      </c>
      <c r="N253">
        <v>9</v>
      </c>
      <c r="O253">
        <v>0</v>
      </c>
      <c r="P253">
        <v>6</v>
      </c>
      <c r="Q253">
        <v>2018</v>
      </c>
      <c r="R253">
        <v>7.5407608699999997</v>
      </c>
      <c r="S253">
        <v>11400</v>
      </c>
      <c r="T253">
        <v>23.99</v>
      </c>
      <c r="U253">
        <v>4.3</v>
      </c>
      <c r="V253">
        <v>16.27</v>
      </c>
      <c r="W253">
        <v>79.989999999999995</v>
      </c>
      <c r="X253">
        <v>4.0999999999999996</v>
      </c>
      <c r="Y253">
        <v>13.36230769</v>
      </c>
      <c r="Z253">
        <v>58.99</v>
      </c>
      <c r="AA253">
        <v>3.9</v>
      </c>
      <c r="AB253">
        <v>16.43</v>
      </c>
      <c r="AC253">
        <v>352.25</v>
      </c>
      <c r="AD253" s="1">
        <v>43258</v>
      </c>
      <c r="AE253" t="s">
        <v>114</v>
      </c>
    </row>
    <row r="254" spans="1:31" x14ac:dyDescent="0.3">
      <c r="A254" t="s">
        <v>70</v>
      </c>
      <c r="B254" t="s">
        <v>26</v>
      </c>
      <c r="C254">
        <v>39</v>
      </c>
      <c r="D254">
        <v>161</v>
      </c>
      <c r="E254">
        <v>5</v>
      </c>
      <c r="F254">
        <v>43</v>
      </c>
      <c r="G254">
        <v>39.989999999999995</v>
      </c>
      <c r="H254">
        <v>199.95</v>
      </c>
      <c r="I254">
        <v>14.84</v>
      </c>
      <c r="J254">
        <v>2</v>
      </c>
      <c r="K254">
        <v>350</v>
      </c>
      <c r="L254">
        <v>4</v>
      </c>
      <c r="M254">
        <v>21</v>
      </c>
      <c r="N254">
        <v>9</v>
      </c>
      <c r="O254">
        <v>0</v>
      </c>
      <c r="P254">
        <v>6</v>
      </c>
      <c r="Q254">
        <v>2018</v>
      </c>
      <c r="R254">
        <v>6.5031152649999999</v>
      </c>
      <c r="S254">
        <v>3800</v>
      </c>
      <c r="T254">
        <v>79.900000000000006</v>
      </c>
      <c r="U254">
        <v>3.9</v>
      </c>
      <c r="V254">
        <v>23.005652170000001</v>
      </c>
      <c r="W254">
        <v>39.99</v>
      </c>
      <c r="X254">
        <v>4</v>
      </c>
      <c r="Y254">
        <v>13.997999999999999</v>
      </c>
      <c r="Z254">
        <v>39.99</v>
      </c>
      <c r="AA254">
        <v>4</v>
      </c>
      <c r="AB254">
        <v>13.997999999999999</v>
      </c>
      <c r="AC254">
        <v>39.99</v>
      </c>
      <c r="AD254" s="1">
        <v>43258</v>
      </c>
      <c r="AE254" t="s">
        <v>122</v>
      </c>
    </row>
    <row r="255" spans="1:31" x14ac:dyDescent="0.3">
      <c r="A255" t="s">
        <v>80</v>
      </c>
      <c r="B255" t="s">
        <v>36</v>
      </c>
      <c r="C255">
        <v>56</v>
      </c>
      <c r="D255">
        <v>348</v>
      </c>
      <c r="E255">
        <v>12</v>
      </c>
      <c r="F255">
        <v>58</v>
      </c>
      <c r="G255">
        <v>49.9</v>
      </c>
      <c r="H255">
        <v>598.79999999999995</v>
      </c>
      <c r="I255">
        <v>19.89083333</v>
      </c>
      <c r="J255">
        <v>2</v>
      </c>
      <c r="K255">
        <v>1550</v>
      </c>
      <c r="L255">
        <v>4.0999999999999996</v>
      </c>
      <c r="M255">
        <v>21</v>
      </c>
      <c r="N255">
        <v>9</v>
      </c>
      <c r="O255">
        <v>0</v>
      </c>
      <c r="P255">
        <v>6</v>
      </c>
      <c r="Q255">
        <v>2018</v>
      </c>
      <c r="R255">
        <v>3.0657748050000002</v>
      </c>
      <c r="S255">
        <v>19800</v>
      </c>
      <c r="T255">
        <v>49.9</v>
      </c>
      <c r="U255">
        <v>4.0999999999999996</v>
      </c>
      <c r="V255">
        <v>19.89083333</v>
      </c>
      <c r="W255">
        <v>49.9</v>
      </c>
      <c r="X255">
        <v>4.2</v>
      </c>
      <c r="Y255">
        <v>23.251666669999999</v>
      </c>
      <c r="Z255">
        <v>49.9</v>
      </c>
      <c r="AA255">
        <v>4.0999999999999996</v>
      </c>
      <c r="AB255">
        <v>22.878666670000001</v>
      </c>
      <c r="AC255">
        <v>53.415151520000002</v>
      </c>
      <c r="AD255" s="1">
        <v>43258</v>
      </c>
      <c r="AE255" t="s">
        <v>123</v>
      </c>
    </row>
    <row r="256" spans="1:31" x14ac:dyDescent="0.3">
      <c r="A256" t="s">
        <v>56</v>
      </c>
      <c r="B256" t="s">
        <v>36</v>
      </c>
      <c r="C256">
        <v>57</v>
      </c>
      <c r="D256">
        <v>366</v>
      </c>
      <c r="E256">
        <v>15</v>
      </c>
      <c r="F256">
        <v>58</v>
      </c>
      <c r="G256">
        <v>49.9</v>
      </c>
      <c r="H256">
        <v>748.5</v>
      </c>
      <c r="I256">
        <v>22.878666670000001</v>
      </c>
      <c r="J256">
        <v>2</v>
      </c>
      <c r="K256">
        <v>1650</v>
      </c>
      <c r="L256">
        <v>4.0999999999999996</v>
      </c>
      <c r="M256">
        <v>21</v>
      </c>
      <c r="N256">
        <v>9</v>
      </c>
      <c r="O256">
        <v>0</v>
      </c>
      <c r="P256">
        <v>6</v>
      </c>
      <c r="Q256">
        <v>2018</v>
      </c>
      <c r="R256">
        <v>7.8947368420000004</v>
      </c>
      <c r="S256">
        <v>19800</v>
      </c>
      <c r="T256">
        <v>49.9</v>
      </c>
      <c r="U256">
        <v>4.0999999999999996</v>
      </c>
      <c r="V256">
        <v>19.89083333</v>
      </c>
      <c r="W256">
        <v>49.9</v>
      </c>
      <c r="X256">
        <v>4.2</v>
      </c>
      <c r="Y256">
        <v>23.251666669999999</v>
      </c>
      <c r="Z256">
        <v>49.9</v>
      </c>
      <c r="AA256">
        <v>4.0999999999999996</v>
      </c>
      <c r="AB256">
        <v>22.878666670000001</v>
      </c>
      <c r="AC256">
        <v>53.057894740000002</v>
      </c>
      <c r="AD256" s="1">
        <v>43258</v>
      </c>
      <c r="AE256" t="s">
        <v>124</v>
      </c>
    </row>
    <row r="257" spans="1:31" x14ac:dyDescent="0.3">
      <c r="A257" t="s">
        <v>78</v>
      </c>
      <c r="B257" t="s">
        <v>36</v>
      </c>
      <c r="C257">
        <v>58</v>
      </c>
      <c r="D257">
        <v>1893</v>
      </c>
      <c r="E257">
        <v>6</v>
      </c>
      <c r="F257">
        <v>58</v>
      </c>
      <c r="G257">
        <v>89.990000000000009</v>
      </c>
      <c r="H257">
        <v>539.94000000000005</v>
      </c>
      <c r="I257">
        <v>48.178333330000001</v>
      </c>
      <c r="J257">
        <v>1</v>
      </c>
      <c r="K257">
        <v>5950</v>
      </c>
      <c r="L257">
        <v>4.3</v>
      </c>
      <c r="M257">
        <v>21</v>
      </c>
      <c r="N257">
        <v>9</v>
      </c>
      <c r="O257">
        <v>0</v>
      </c>
      <c r="P257">
        <v>6</v>
      </c>
      <c r="Q257">
        <v>2018</v>
      </c>
      <c r="R257">
        <v>9.0612244900000007</v>
      </c>
      <c r="S257">
        <v>8000</v>
      </c>
      <c r="T257">
        <v>49.9</v>
      </c>
      <c r="U257">
        <v>4.0999999999999996</v>
      </c>
      <c r="V257">
        <v>19.89083333</v>
      </c>
      <c r="W257">
        <v>49.9</v>
      </c>
      <c r="X257">
        <v>4.2</v>
      </c>
      <c r="Y257">
        <v>23.251666669999999</v>
      </c>
      <c r="Z257">
        <v>49.9</v>
      </c>
      <c r="AA257">
        <v>4.0999999999999996</v>
      </c>
      <c r="AB257">
        <v>22.878666670000001</v>
      </c>
      <c r="AC257">
        <v>110</v>
      </c>
      <c r="AD257" s="1">
        <v>43258</v>
      </c>
      <c r="AE257" t="s">
        <v>114</v>
      </c>
    </row>
    <row r="258" spans="1:31" x14ac:dyDescent="0.3">
      <c r="A258" t="s">
        <v>53</v>
      </c>
      <c r="B258" t="s">
        <v>36</v>
      </c>
      <c r="C258">
        <v>47</v>
      </c>
      <c r="D258">
        <v>1893</v>
      </c>
      <c r="E258">
        <v>10</v>
      </c>
      <c r="F258">
        <v>58</v>
      </c>
      <c r="G258">
        <v>96.99</v>
      </c>
      <c r="H258">
        <v>969.9</v>
      </c>
      <c r="I258">
        <v>41.186</v>
      </c>
      <c r="J258">
        <v>1</v>
      </c>
      <c r="K258">
        <v>6050</v>
      </c>
      <c r="L258">
        <v>4.0999999999999996</v>
      </c>
      <c r="M258">
        <v>21</v>
      </c>
      <c r="N258">
        <v>9</v>
      </c>
      <c r="O258">
        <v>0</v>
      </c>
      <c r="P258">
        <v>6</v>
      </c>
      <c r="Q258">
        <v>2018</v>
      </c>
      <c r="R258">
        <v>9.1112012989999993</v>
      </c>
      <c r="S258">
        <v>8000</v>
      </c>
      <c r="T258">
        <v>49.9</v>
      </c>
      <c r="U258">
        <v>4.0999999999999996</v>
      </c>
      <c r="V258">
        <v>19.89083333</v>
      </c>
      <c r="W258">
        <v>49.9</v>
      </c>
      <c r="X258">
        <v>4.2</v>
      </c>
      <c r="Y258">
        <v>23.251666669999999</v>
      </c>
      <c r="Z258">
        <v>49.9</v>
      </c>
      <c r="AA258">
        <v>4.0999999999999996</v>
      </c>
      <c r="AB258">
        <v>22.878666670000001</v>
      </c>
      <c r="AC258">
        <v>110</v>
      </c>
      <c r="AD258" s="1">
        <v>43257</v>
      </c>
      <c r="AE258" t="s">
        <v>115</v>
      </c>
    </row>
    <row r="259" spans="1:31" x14ac:dyDescent="0.3">
      <c r="A259" t="s">
        <v>77</v>
      </c>
      <c r="B259" t="s">
        <v>32</v>
      </c>
      <c r="C259">
        <v>50</v>
      </c>
      <c r="D259">
        <v>1257</v>
      </c>
      <c r="E259">
        <v>26</v>
      </c>
      <c r="F259">
        <v>131</v>
      </c>
      <c r="G259">
        <v>66.989999999999995</v>
      </c>
      <c r="H259">
        <v>1741.74</v>
      </c>
      <c r="I259">
        <v>30.241538460000001</v>
      </c>
      <c r="J259">
        <v>1</v>
      </c>
      <c r="K259">
        <v>350</v>
      </c>
      <c r="L259">
        <v>3.9</v>
      </c>
      <c r="M259">
        <v>21</v>
      </c>
      <c r="N259">
        <v>9</v>
      </c>
      <c r="O259">
        <v>0</v>
      </c>
      <c r="P259">
        <v>6</v>
      </c>
      <c r="Q259">
        <v>2018</v>
      </c>
      <c r="R259">
        <v>17.333333329999999</v>
      </c>
      <c r="S259">
        <v>2964</v>
      </c>
      <c r="T259">
        <v>23.99</v>
      </c>
      <c r="U259">
        <v>4.3</v>
      </c>
      <c r="V259">
        <v>16.27</v>
      </c>
      <c r="W259">
        <v>79.989999999999995</v>
      </c>
      <c r="X259">
        <v>4.0999999999999996</v>
      </c>
      <c r="Y259">
        <v>13.36230769</v>
      </c>
      <c r="Z259">
        <v>58.99</v>
      </c>
      <c r="AA259">
        <v>3.9</v>
      </c>
      <c r="AB259">
        <v>16.43</v>
      </c>
      <c r="AC259">
        <v>64.989999999999995</v>
      </c>
      <c r="AD259" s="1">
        <v>43256</v>
      </c>
      <c r="AE259" t="s">
        <v>115</v>
      </c>
    </row>
    <row r="260" spans="1:31" x14ac:dyDescent="0.3">
      <c r="A260" t="s">
        <v>47</v>
      </c>
      <c r="B260" t="s">
        <v>32</v>
      </c>
      <c r="C260">
        <v>51</v>
      </c>
      <c r="D260">
        <v>625</v>
      </c>
      <c r="E260">
        <v>11</v>
      </c>
      <c r="F260">
        <v>131</v>
      </c>
      <c r="G260">
        <v>364</v>
      </c>
      <c r="H260">
        <v>4004</v>
      </c>
      <c r="I260">
        <v>32.697272730000002</v>
      </c>
      <c r="J260">
        <v>1</v>
      </c>
      <c r="K260">
        <v>900</v>
      </c>
      <c r="L260">
        <v>4.3</v>
      </c>
      <c r="M260">
        <v>21</v>
      </c>
      <c r="N260">
        <v>9</v>
      </c>
      <c r="O260">
        <v>0</v>
      </c>
      <c r="P260">
        <v>6</v>
      </c>
      <c r="Q260">
        <v>2018</v>
      </c>
      <c r="R260">
        <v>7.5407608699999997</v>
      </c>
      <c r="S260">
        <v>11400</v>
      </c>
      <c r="T260">
        <v>23.99</v>
      </c>
      <c r="U260">
        <v>4.3</v>
      </c>
      <c r="V260">
        <v>16.27</v>
      </c>
      <c r="W260">
        <v>79.989999999999995</v>
      </c>
      <c r="X260">
        <v>4.0999999999999996</v>
      </c>
      <c r="Y260">
        <v>13.36230769</v>
      </c>
      <c r="Z260">
        <v>58.99</v>
      </c>
      <c r="AA260">
        <v>3.9</v>
      </c>
      <c r="AB260">
        <v>16.43</v>
      </c>
      <c r="AC260">
        <v>352.25</v>
      </c>
      <c r="AD260" s="1">
        <v>43256</v>
      </c>
      <c r="AE260" t="s">
        <v>114</v>
      </c>
    </row>
    <row r="261" spans="1:31" x14ac:dyDescent="0.3">
      <c r="A261" t="s">
        <v>65</v>
      </c>
      <c r="B261" t="s">
        <v>66</v>
      </c>
      <c r="C261">
        <v>49</v>
      </c>
      <c r="D261">
        <v>829</v>
      </c>
      <c r="E261">
        <v>13</v>
      </c>
      <c r="F261">
        <v>18</v>
      </c>
      <c r="G261">
        <v>35</v>
      </c>
      <c r="H261">
        <v>455</v>
      </c>
      <c r="I261">
        <v>18.10153846</v>
      </c>
      <c r="J261">
        <v>1</v>
      </c>
      <c r="K261">
        <v>850</v>
      </c>
      <c r="L261">
        <v>3.7</v>
      </c>
      <c r="M261">
        <v>21</v>
      </c>
      <c r="N261">
        <v>9</v>
      </c>
      <c r="O261">
        <v>0</v>
      </c>
      <c r="P261">
        <v>6</v>
      </c>
      <c r="Q261">
        <v>2018</v>
      </c>
      <c r="R261">
        <v>13.68421053</v>
      </c>
      <c r="S261">
        <v>10000</v>
      </c>
      <c r="T261">
        <v>89.9</v>
      </c>
      <c r="U261">
        <v>4.0999999999999996</v>
      </c>
      <c r="V261">
        <v>21.93</v>
      </c>
      <c r="W261">
        <v>35</v>
      </c>
      <c r="X261">
        <v>3.7</v>
      </c>
      <c r="Y261">
        <v>18.10153846</v>
      </c>
      <c r="Z261">
        <v>99.9</v>
      </c>
      <c r="AA261">
        <v>4.4000000000000004</v>
      </c>
      <c r="AB261">
        <v>25.635999999999999</v>
      </c>
      <c r="AC261">
        <v>35</v>
      </c>
      <c r="AD261" s="1">
        <v>43256</v>
      </c>
      <c r="AE261" t="s">
        <v>116</v>
      </c>
    </row>
    <row r="262" spans="1:31" x14ac:dyDescent="0.3">
      <c r="A262" t="s">
        <v>72</v>
      </c>
      <c r="B262" t="s">
        <v>66</v>
      </c>
      <c r="C262">
        <v>44</v>
      </c>
      <c r="D262">
        <v>903</v>
      </c>
      <c r="E262">
        <v>2</v>
      </c>
      <c r="F262">
        <v>18</v>
      </c>
      <c r="G262">
        <v>89.9</v>
      </c>
      <c r="H262">
        <v>179.8</v>
      </c>
      <c r="I262">
        <v>16.12431818</v>
      </c>
      <c r="J262">
        <v>6</v>
      </c>
      <c r="K262">
        <v>2600</v>
      </c>
      <c r="L262">
        <v>4.0999999999999996</v>
      </c>
      <c r="M262">
        <v>21</v>
      </c>
      <c r="N262">
        <v>9</v>
      </c>
      <c r="O262">
        <v>0</v>
      </c>
      <c r="P262">
        <v>6</v>
      </c>
      <c r="Q262">
        <v>2018</v>
      </c>
      <c r="R262">
        <v>0.48426150099999998</v>
      </c>
      <c r="S262">
        <v>15000</v>
      </c>
      <c r="T262">
        <v>89.9</v>
      </c>
      <c r="U262">
        <v>4.0999999999999996</v>
      </c>
      <c r="V262">
        <v>21.93</v>
      </c>
      <c r="W262">
        <v>35</v>
      </c>
      <c r="X262">
        <v>3.7</v>
      </c>
      <c r="Y262">
        <v>18.10153846</v>
      </c>
      <c r="Z262">
        <v>99.9</v>
      </c>
      <c r="AA262">
        <v>4.4000000000000004</v>
      </c>
      <c r="AB262">
        <v>25.635999999999999</v>
      </c>
      <c r="AC262">
        <v>69.900000000000006</v>
      </c>
      <c r="AD262" s="1">
        <v>43256</v>
      </c>
      <c r="AE262" t="s">
        <v>115</v>
      </c>
    </row>
    <row r="263" spans="1:31" x14ac:dyDescent="0.3">
      <c r="A263" t="s">
        <v>56</v>
      </c>
      <c r="B263" t="s">
        <v>36</v>
      </c>
      <c r="C263">
        <v>57</v>
      </c>
      <c r="D263">
        <v>366</v>
      </c>
      <c r="E263">
        <v>15</v>
      </c>
      <c r="F263">
        <v>58</v>
      </c>
      <c r="G263">
        <v>49.9</v>
      </c>
      <c r="H263">
        <v>748.5</v>
      </c>
      <c r="I263">
        <v>22.878666670000001</v>
      </c>
      <c r="J263">
        <v>2</v>
      </c>
      <c r="K263">
        <v>1650</v>
      </c>
      <c r="L263">
        <v>4.0999999999999996</v>
      </c>
      <c r="M263">
        <v>21</v>
      </c>
      <c r="N263">
        <v>9</v>
      </c>
      <c r="O263">
        <v>0</v>
      </c>
      <c r="P263">
        <v>6</v>
      </c>
      <c r="Q263">
        <v>2018</v>
      </c>
      <c r="R263">
        <v>7.8947368420000004</v>
      </c>
      <c r="S263">
        <v>19800</v>
      </c>
      <c r="T263">
        <v>49.9</v>
      </c>
      <c r="U263">
        <v>4.0999999999999996</v>
      </c>
      <c r="V263">
        <v>19.89083333</v>
      </c>
      <c r="W263">
        <v>49.9</v>
      </c>
      <c r="X263">
        <v>4.2</v>
      </c>
      <c r="Y263">
        <v>23.251666669999999</v>
      </c>
      <c r="Z263">
        <v>49.9</v>
      </c>
      <c r="AA263">
        <v>4.0999999999999996</v>
      </c>
      <c r="AB263">
        <v>22.878666670000001</v>
      </c>
      <c r="AC263">
        <v>53.057894740000002</v>
      </c>
      <c r="AD263" s="1">
        <v>43256</v>
      </c>
      <c r="AE263" t="s">
        <v>124</v>
      </c>
    </row>
    <row r="264" spans="1:31" x14ac:dyDescent="0.3">
      <c r="A264" t="s">
        <v>74</v>
      </c>
      <c r="B264" t="s">
        <v>26</v>
      </c>
      <c r="C264">
        <v>38</v>
      </c>
      <c r="D264">
        <v>735</v>
      </c>
      <c r="E264">
        <v>4</v>
      </c>
      <c r="F264">
        <v>43</v>
      </c>
      <c r="G264">
        <v>47.9</v>
      </c>
      <c r="H264">
        <v>191.6</v>
      </c>
      <c r="I264">
        <v>12.637499999999999</v>
      </c>
      <c r="J264">
        <v>5</v>
      </c>
      <c r="K264">
        <v>800</v>
      </c>
      <c r="L264">
        <v>4.2</v>
      </c>
      <c r="M264">
        <v>21</v>
      </c>
      <c r="N264">
        <v>9</v>
      </c>
      <c r="O264">
        <v>0</v>
      </c>
      <c r="P264">
        <v>6</v>
      </c>
      <c r="Q264">
        <v>2018</v>
      </c>
      <c r="R264">
        <v>6.896551724</v>
      </c>
      <c r="S264">
        <v>8000</v>
      </c>
      <c r="T264">
        <v>79.900000000000006</v>
      </c>
      <c r="U264">
        <v>3.9</v>
      </c>
      <c r="V264">
        <v>23.005652170000001</v>
      </c>
      <c r="W264">
        <v>47.9</v>
      </c>
      <c r="X264">
        <v>4.2</v>
      </c>
      <c r="Y264">
        <v>12.637499999999999</v>
      </c>
      <c r="Z264">
        <v>39.99</v>
      </c>
      <c r="AA264">
        <v>4</v>
      </c>
      <c r="AB264">
        <v>13.997999999999999</v>
      </c>
      <c r="AC264">
        <v>47.9</v>
      </c>
      <c r="AD264" s="1">
        <v>43255</v>
      </c>
      <c r="AE264" t="s">
        <v>122</v>
      </c>
    </row>
    <row r="265" spans="1:31" x14ac:dyDescent="0.3">
      <c r="A265" t="s">
        <v>37</v>
      </c>
      <c r="B265" t="s">
        <v>36</v>
      </c>
      <c r="C265">
        <v>59</v>
      </c>
      <c r="D265">
        <v>341</v>
      </c>
      <c r="E265">
        <v>6</v>
      </c>
      <c r="F265">
        <v>58</v>
      </c>
      <c r="G265">
        <v>49.9</v>
      </c>
      <c r="H265">
        <v>299.39999999999998</v>
      </c>
      <c r="I265">
        <v>23.251666669999999</v>
      </c>
      <c r="J265">
        <v>2</v>
      </c>
      <c r="K265">
        <v>1750</v>
      </c>
      <c r="L265">
        <v>4.2</v>
      </c>
      <c r="M265">
        <v>21</v>
      </c>
      <c r="N265">
        <v>9</v>
      </c>
      <c r="O265">
        <v>0</v>
      </c>
      <c r="P265">
        <v>6</v>
      </c>
      <c r="Q265">
        <v>2018</v>
      </c>
      <c r="R265">
        <v>2.4291175530000002</v>
      </c>
      <c r="S265">
        <v>32560</v>
      </c>
      <c r="T265">
        <v>53.9</v>
      </c>
      <c r="U265">
        <v>4.0999999999999996</v>
      </c>
      <c r="V265">
        <v>19.89083333</v>
      </c>
      <c r="W265">
        <v>49.9</v>
      </c>
      <c r="X265">
        <v>4.2</v>
      </c>
      <c r="Y265">
        <v>23.251666669999999</v>
      </c>
      <c r="Z265">
        <v>49.9</v>
      </c>
      <c r="AA265">
        <v>4.0999999999999996</v>
      </c>
      <c r="AB265">
        <v>22.878666670000001</v>
      </c>
      <c r="AC265">
        <v>53.70952381</v>
      </c>
      <c r="AD265" s="1">
        <v>43255</v>
      </c>
      <c r="AE265" t="s">
        <v>122</v>
      </c>
    </row>
    <row r="266" spans="1:31" x14ac:dyDescent="0.3">
      <c r="A266" t="s">
        <v>80</v>
      </c>
      <c r="B266" t="s">
        <v>36</v>
      </c>
      <c r="C266">
        <v>56</v>
      </c>
      <c r="D266">
        <v>348</v>
      </c>
      <c r="E266">
        <v>12</v>
      </c>
      <c r="F266">
        <v>58</v>
      </c>
      <c r="G266">
        <v>49.9</v>
      </c>
      <c r="H266">
        <v>598.79999999999995</v>
      </c>
      <c r="I266">
        <v>19.89083333</v>
      </c>
      <c r="J266">
        <v>2</v>
      </c>
      <c r="K266">
        <v>1550</v>
      </c>
      <c r="L266">
        <v>4.0999999999999996</v>
      </c>
      <c r="M266">
        <v>21</v>
      </c>
      <c r="N266">
        <v>9</v>
      </c>
      <c r="O266">
        <v>0</v>
      </c>
      <c r="P266">
        <v>6</v>
      </c>
      <c r="Q266">
        <v>2018</v>
      </c>
      <c r="R266">
        <v>3.0657748050000002</v>
      </c>
      <c r="S266">
        <v>19800</v>
      </c>
      <c r="T266">
        <v>49.9</v>
      </c>
      <c r="U266">
        <v>4.0999999999999996</v>
      </c>
      <c r="V266">
        <v>19.89083333</v>
      </c>
      <c r="W266">
        <v>49.9</v>
      </c>
      <c r="X266">
        <v>4.2</v>
      </c>
      <c r="Y266">
        <v>23.251666669999999</v>
      </c>
      <c r="Z266">
        <v>49.9</v>
      </c>
      <c r="AA266">
        <v>4.0999999999999996</v>
      </c>
      <c r="AB266">
        <v>22.878666670000001</v>
      </c>
      <c r="AC266">
        <v>53.415151520000002</v>
      </c>
      <c r="AD266" s="1">
        <v>43255</v>
      </c>
      <c r="AE266" t="s">
        <v>123</v>
      </c>
    </row>
    <row r="267" spans="1:31" x14ac:dyDescent="0.3">
      <c r="A267" t="s">
        <v>51</v>
      </c>
      <c r="B267" t="s">
        <v>36</v>
      </c>
      <c r="C267">
        <v>57</v>
      </c>
      <c r="D267">
        <v>339</v>
      </c>
      <c r="E267">
        <v>5</v>
      </c>
      <c r="F267">
        <v>58</v>
      </c>
      <c r="G267">
        <v>49.9</v>
      </c>
      <c r="H267">
        <v>249.5</v>
      </c>
      <c r="I267">
        <v>23.122</v>
      </c>
      <c r="J267">
        <v>2</v>
      </c>
      <c r="K267">
        <v>1800</v>
      </c>
      <c r="L267">
        <v>4.2</v>
      </c>
      <c r="M267">
        <v>21</v>
      </c>
      <c r="N267">
        <v>9</v>
      </c>
      <c r="O267">
        <v>0</v>
      </c>
      <c r="P267">
        <v>6</v>
      </c>
      <c r="Q267">
        <v>2018</v>
      </c>
      <c r="R267">
        <v>8.7719298250000008</v>
      </c>
      <c r="S267">
        <v>32560</v>
      </c>
      <c r="T267">
        <v>49.9</v>
      </c>
      <c r="U267">
        <v>4.0999999999999996</v>
      </c>
      <c r="V267">
        <v>19.89083333</v>
      </c>
      <c r="W267">
        <v>49.9</v>
      </c>
      <c r="X267">
        <v>4.2</v>
      </c>
      <c r="Y267">
        <v>23.251666669999999</v>
      </c>
      <c r="Z267">
        <v>49.9</v>
      </c>
      <c r="AA267">
        <v>4.0999999999999996</v>
      </c>
      <c r="AB267">
        <v>22.878666670000001</v>
      </c>
      <c r="AC267">
        <v>52.9</v>
      </c>
      <c r="AD267" s="1">
        <v>43255</v>
      </c>
      <c r="AE267" t="s">
        <v>123</v>
      </c>
    </row>
    <row r="268" spans="1:31" x14ac:dyDescent="0.3">
      <c r="A268" t="s">
        <v>62</v>
      </c>
      <c r="B268" t="s">
        <v>32</v>
      </c>
      <c r="C268">
        <v>48</v>
      </c>
      <c r="D268">
        <v>575</v>
      </c>
      <c r="E268">
        <v>3</v>
      </c>
      <c r="F268">
        <v>131</v>
      </c>
      <c r="G268">
        <v>23.99</v>
      </c>
      <c r="H268">
        <v>71.97</v>
      </c>
      <c r="I268">
        <v>16.27</v>
      </c>
      <c r="J268">
        <v>1</v>
      </c>
      <c r="K268">
        <v>100</v>
      </c>
      <c r="L268">
        <v>4.3</v>
      </c>
      <c r="M268">
        <v>21</v>
      </c>
      <c r="N268">
        <v>9</v>
      </c>
      <c r="O268">
        <v>0</v>
      </c>
      <c r="P268">
        <v>6</v>
      </c>
      <c r="Q268">
        <v>2018</v>
      </c>
      <c r="R268">
        <v>7.345238095</v>
      </c>
      <c r="S268">
        <v>4500</v>
      </c>
      <c r="T268">
        <v>23.99</v>
      </c>
      <c r="U268">
        <v>4.3</v>
      </c>
      <c r="V268">
        <v>16.27</v>
      </c>
      <c r="W268">
        <v>79.989999999999995</v>
      </c>
      <c r="X268">
        <v>4.0999999999999996</v>
      </c>
      <c r="Y268">
        <v>13.36230769</v>
      </c>
      <c r="Z268">
        <v>58.99</v>
      </c>
      <c r="AA268">
        <v>3.9</v>
      </c>
      <c r="AB268">
        <v>16.43</v>
      </c>
      <c r="AC268">
        <v>23.99</v>
      </c>
      <c r="AD268" s="1">
        <v>43254</v>
      </c>
      <c r="AE268" t="s">
        <v>122</v>
      </c>
    </row>
    <row r="269" spans="1:31" x14ac:dyDescent="0.3">
      <c r="A269" t="s">
        <v>43</v>
      </c>
      <c r="B269" t="s">
        <v>33</v>
      </c>
      <c r="C269">
        <v>59</v>
      </c>
      <c r="D269">
        <v>319</v>
      </c>
      <c r="E269">
        <v>39</v>
      </c>
      <c r="F269">
        <v>93</v>
      </c>
      <c r="G269">
        <v>78</v>
      </c>
      <c r="H269">
        <v>3042</v>
      </c>
      <c r="I269">
        <v>15.6825641</v>
      </c>
      <c r="J269">
        <v>4</v>
      </c>
      <c r="K269">
        <v>250</v>
      </c>
      <c r="L269">
        <v>3.9</v>
      </c>
      <c r="M269">
        <v>21</v>
      </c>
      <c r="N269">
        <v>9</v>
      </c>
      <c r="O269">
        <v>0</v>
      </c>
      <c r="P269">
        <v>6</v>
      </c>
      <c r="Q269">
        <v>2018</v>
      </c>
      <c r="R269">
        <v>21.17163412</v>
      </c>
      <c r="S269">
        <v>640</v>
      </c>
      <c r="T269">
        <v>119</v>
      </c>
      <c r="U269">
        <v>4.2</v>
      </c>
      <c r="V269">
        <v>19.206666670000001</v>
      </c>
      <c r="W269">
        <v>105</v>
      </c>
      <c r="X269">
        <v>4.2</v>
      </c>
      <c r="Y269">
        <v>23.823571430000001</v>
      </c>
      <c r="Z269">
        <v>138.22</v>
      </c>
      <c r="AA269">
        <v>3.8</v>
      </c>
      <c r="AB269">
        <v>16.108000000000001</v>
      </c>
      <c r="AC269">
        <v>78</v>
      </c>
      <c r="AD269" s="1">
        <v>43254</v>
      </c>
      <c r="AE269" t="s">
        <v>116</v>
      </c>
    </row>
    <row r="270" spans="1:31" x14ac:dyDescent="0.3">
      <c r="A270" t="s">
        <v>54</v>
      </c>
      <c r="B270" t="s">
        <v>32</v>
      </c>
      <c r="C270">
        <v>59</v>
      </c>
      <c r="D270">
        <v>492</v>
      </c>
      <c r="E270">
        <v>13</v>
      </c>
      <c r="F270">
        <v>131</v>
      </c>
      <c r="G270">
        <v>79.989999999999995</v>
      </c>
      <c r="H270">
        <v>1039.8699999999999</v>
      </c>
      <c r="I270">
        <v>13.36230769</v>
      </c>
      <c r="J270">
        <v>3</v>
      </c>
      <c r="K270">
        <v>200</v>
      </c>
      <c r="L270">
        <v>4.0999999999999996</v>
      </c>
      <c r="M270">
        <v>21</v>
      </c>
      <c r="N270">
        <v>9</v>
      </c>
      <c r="O270">
        <v>0</v>
      </c>
      <c r="P270">
        <v>6</v>
      </c>
      <c r="Q270">
        <v>2018</v>
      </c>
      <c r="R270">
        <v>8.8344041699999991</v>
      </c>
      <c r="S270">
        <v>3960</v>
      </c>
      <c r="T270">
        <v>23.99</v>
      </c>
      <c r="U270">
        <v>4.3</v>
      </c>
      <c r="V270">
        <v>16.27</v>
      </c>
      <c r="W270">
        <v>79.989999999999995</v>
      </c>
      <c r="X270">
        <v>4.0999999999999996</v>
      </c>
      <c r="Y270">
        <v>13.36230769</v>
      </c>
      <c r="Z270">
        <v>58.99</v>
      </c>
      <c r="AA270">
        <v>3.9</v>
      </c>
      <c r="AB270">
        <v>16.43</v>
      </c>
      <c r="AC270">
        <v>79.989999999999995</v>
      </c>
      <c r="AD270" s="1">
        <v>43253</v>
      </c>
      <c r="AE270" t="s">
        <v>115</v>
      </c>
    </row>
    <row r="271" spans="1:31" x14ac:dyDescent="0.3">
      <c r="A271" t="s">
        <v>42</v>
      </c>
      <c r="B271" t="s">
        <v>32</v>
      </c>
      <c r="C271">
        <v>59</v>
      </c>
      <c r="D271">
        <v>492</v>
      </c>
      <c r="E271">
        <v>6</v>
      </c>
      <c r="F271">
        <v>131</v>
      </c>
      <c r="G271">
        <v>58.99</v>
      </c>
      <c r="H271">
        <v>353.94</v>
      </c>
      <c r="I271">
        <v>16.43</v>
      </c>
      <c r="J271">
        <v>2</v>
      </c>
      <c r="K271">
        <v>200</v>
      </c>
      <c r="L271">
        <v>3.9</v>
      </c>
      <c r="M271">
        <v>21</v>
      </c>
      <c r="N271">
        <v>9</v>
      </c>
      <c r="O271">
        <v>0</v>
      </c>
      <c r="P271">
        <v>6</v>
      </c>
      <c r="Q271">
        <v>2018</v>
      </c>
      <c r="R271">
        <v>11.35714286</v>
      </c>
      <c r="S271">
        <v>3960</v>
      </c>
      <c r="T271">
        <v>23.99</v>
      </c>
      <c r="U271">
        <v>4.3</v>
      </c>
      <c r="V271">
        <v>16.27</v>
      </c>
      <c r="W271">
        <v>79.989999999999995</v>
      </c>
      <c r="X271">
        <v>4.0999999999999996</v>
      </c>
      <c r="Y271">
        <v>13.36230769</v>
      </c>
      <c r="Z271">
        <v>58.99</v>
      </c>
      <c r="AA271">
        <v>3.9</v>
      </c>
      <c r="AB271">
        <v>16.43</v>
      </c>
      <c r="AC271">
        <v>58.99</v>
      </c>
      <c r="AD271" s="1">
        <v>43253</v>
      </c>
      <c r="AE271" t="s">
        <v>115</v>
      </c>
    </row>
    <row r="272" spans="1:31" x14ac:dyDescent="0.3">
      <c r="A272" t="s">
        <v>45</v>
      </c>
      <c r="B272" t="s">
        <v>33</v>
      </c>
      <c r="C272">
        <v>35</v>
      </c>
      <c r="D272">
        <v>514</v>
      </c>
      <c r="E272">
        <v>15</v>
      </c>
      <c r="F272">
        <v>93</v>
      </c>
      <c r="G272">
        <v>138.22</v>
      </c>
      <c r="H272">
        <v>2073.3000000000002</v>
      </c>
      <c r="I272">
        <v>16.108000000000001</v>
      </c>
      <c r="J272">
        <v>2</v>
      </c>
      <c r="K272">
        <v>4338</v>
      </c>
      <c r="L272">
        <v>3.8</v>
      </c>
      <c r="M272">
        <v>21</v>
      </c>
      <c r="N272">
        <v>9</v>
      </c>
      <c r="O272">
        <v>0</v>
      </c>
      <c r="P272">
        <v>6</v>
      </c>
      <c r="Q272">
        <v>2018</v>
      </c>
      <c r="R272">
        <v>9.8219104159999997</v>
      </c>
      <c r="S272">
        <v>2856</v>
      </c>
      <c r="T272">
        <v>119</v>
      </c>
      <c r="U272">
        <v>4.2</v>
      </c>
      <c r="V272">
        <v>19.206666670000001</v>
      </c>
      <c r="W272">
        <v>105</v>
      </c>
      <c r="X272">
        <v>4.2</v>
      </c>
      <c r="Y272">
        <v>23.823571430000001</v>
      </c>
      <c r="Z272">
        <v>138.22</v>
      </c>
      <c r="AA272">
        <v>3.8</v>
      </c>
      <c r="AB272">
        <v>16.108000000000001</v>
      </c>
      <c r="AC272">
        <v>132.53125</v>
      </c>
      <c r="AD272" s="1">
        <v>43253</v>
      </c>
      <c r="AE272" t="s">
        <v>115</v>
      </c>
    </row>
    <row r="273" spans="1:31" x14ac:dyDescent="0.3">
      <c r="A273" t="s">
        <v>71</v>
      </c>
      <c r="B273" t="s">
        <v>35</v>
      </c>
      <c r="C273">
        <v>49</v>
      </c>
      <c r="D273">
        <v>100</v>
      </c>
      <c r="E273">
        <v>2</v>
      </c>
      <c r="F273">
        <v>58</v>
      </c>
      <c r="G273">
        <v>36.200000000000003</v>
      </c>
      <c r="H273">
        <v>72.400000000000006</v>
      </c>
      <c r="I273">
        <v>18.350000000000001</v>
      </c>
      <c r="J273">
        <v>4</v>
      </c>
      <c r="K273">
        <v>150</v>
      </c>
      <c r="L273">
        <v>4.2</v>
      </c>
      <c r="M273">
        <v>21</v>
      </c>
      <c r="N273">
        <v>9</v>
      </c>
      <c r="O273">
        <v>0</v>
      </c>
      <c r="P273">
        <v>6</v>
      </c>
      <c r="Q273">
        <v>2018</v>
      </c>
      <c r="R273">
        <v>8.3333333330000006</v>
      </c>
      <c r="S273">
        <v>2304</v>
      </c>
      <c r="T273">
        <v>36.200000000000003</v>
      </c>
      <c r="U273">
        <v>4.2</v>
      </c>
      <c r="V273">
        <v>18.350000000000001</v>
      </c>
      <c r="W273">
        <v>36.200000000000003</v>
      </c>
      <c r="X273">
        <v>4.2</v>
      </c>
      <c r="Y273">
        <v>18.350000000000001</v>
      </c>
      <c r="Z273">
        <v>36.200000000000003</v>
      </c>
      <c r="AA273">
        <v>4.2</v>
      </c>
      <c r="AB273">
        <v>18.350000000000001</v>
      </c>
      <c r="AC273">
        <v>36.200000000000003</v>
      </c>
      <c r="AD273" s="1">
        <v>43253</v>
      </c>
      <c r="AE273" t="s">
        <v>123</v>
      </c>
    </row>
    <row r="274" spans="1:31" x14ac:dyDescent="0.3">
      <c r="A274" t="s">
        <v>47</v>
      </c>
      <c r="B274" t="s">
        <v>32</v>
      </c>
      <c r="C274">
        <v>51</v>
      </c>
      <c r="D274">
        <v>625</v>
      </c>
      <c r="E274">
        <v>11</v>
      </c>
      <c r="F274">
        <v>131</v>
      </c>
      <c r="G274">
        <v>364</v>
      </c>
      <c r="H274">
        <v>4004</v>
      </c>
      <c r="I274">
        <v>32.697272730000002</v>
      </c>
      <c r="J274">
        <v>1</v>
      </c>
      <c r="K274">
        <v>900</v>
      </c>
      <c r="L274">
        <v>4.3</v>
      </c>
      <c r="M274">
        <v>21</v>
      </c>
      <c r="N274">
        <v>9</v>
      </c>
      <c r="O274">
        <v>0</v>
      </c>
      <c r="P274">
        <v>6</v>
      </c>
      <c r="Q274">
        <v>2018</v>
      </c>
      <c r="R274">
        <v>7.5407608699999997</v>
      </c>
      <c r="S274">
        <v>11400</v>
      </c>
      <c r="T274">
        <v>23.99</v>
      </c>
      <c r="U274">
        <v>4.3</v>
      </c>
      <c r="V274">
        <v>16.27</v>
      </c>
      <c r="W274">
        <v>79.989999999999995</v>
      </c>
      <c r="X274">
        <v>4.0999999999999996</v>
      </c>
      <c r="Y274">
        <v>13.36230769</v>
      </c>
      <c r="Z274">
        <v>58.99</v>
      </c>
      <c r="AA274">
        <v>3.9</v>
      </c>
      <c r="AB274">
        <v>16.43</v>
      </c>
      <c r="AC274">
        <v>352.25</v>
      </c>
      <c r="AD274" s="1">
        <v>43252</v>
      </c>
      <c r="AE274" t="s">
        <v>114</v>
      </c>
    </row>
    <row r="275" spans="1:31" x14ac:dyDescent="0.3">
      <c r="A275" t="s">
        <v>37</v>
      </c>
      <c r="B275" t="s">
        <v>36</v>
      </c>
      <c r="C275">
        <v>59</v>
      </c>
      <c r="D275">
        <v>341</v>
      </c>
      <c r="E275">
        <v>6</v>
      </c>
      <c r="F275">
        <v>58</v>
      </c>
      <c r="G275">
        <v>49.9</v>
      </c>
      <c r="H275">
        <v>299.39999999999998</v>
      </c>
      <c r="I275">
        <v>23.251666669999999</v>
      </c>
      <c r="J275">
        <v>2</v>
      </c>
      <c r="K275">
        <v>1750</v>
      </c>
      <c r="L275">
        <v>4.2</v>
      </c>
      <c r="M275">
        <v>21</v>
      </c>
      <c r="N275">
        <v>9</v>
      </c>
      <c r="O275">
        <v>0</v>
      </c>
      <c r="P275">
        <v>6</v>
      </c>
      <c r="Q275">
        <v>2018</v>
      </c>
      <c r="R275">
        <v>2.4291175530000002</v>
      </c>
      <c r="S275">
        <v>32560</v>
      </c>
      <c r="T275">
        <v>53.9</v>
      </c>
      <c r="U275">
        <v>4.0999999999999996</v>
      </c>
      <c r="V275">
        <v>19.89083333</v>
      </c>
      <c r="W275">
        <v>49.9</v>
      </c>
      <c r="X275">
        <v>4.2</v>
      </c>
      <c r="Y275">
        <v>23.251666669999999</v>
      </c>
      <c r="Z275">
        <v>49.9</v>
      </c>
      <c r="AA275">
        <v>4.0999999999999996</v>
      </c>
      <c r="AB275">
        <v>22.878666670000001</v>
      </c>
      <c r="AC275">
        <v>53.70952381</v>
      </c>
      <c r="AD275" s="1">
        <v>43252</v>
      </c>
      <c r="AE275" t="s">
        <v>122</v>
      </c>
    </row>
    <row r="276" spans="1:31" x14ac:dyDescent="0.3">
      <c r="A276" t="s">
        <v>53</v>
      </c>
      <c r="B276" t="s">
        <v>36</v>
      </c>
      <c r="C276">
        <v>47</v>
      </c>
      <c r="D276">
        <v>1893</v>
      </c>
      <c r="E276">
        <v>10</v>
      </c>
      <c r="F276">
        <v>58</v>
      </c>
      <c r="G276">
        <v>96.99</v>
      </c>
      <c r="H276">
        <v>969.9</v>
      </c>
      <c r="I276">
        <v>41.186</v>
      </c>
      <c r="J276">
        <v>1</v>
      </c>
      <c r="K276">
        <v>6050</v>
      </c>
      <c r="L276">
        <v>4.0999999999999996</v>
      </c>
      <c r="M276">
        <v>21</v>
      </c>
      <c r="N276">
        <v>9</v>
      </c>
      <c r="O276">
        <v>0</v>
      </c>
      <c r="P276">
        <v>6</v>
      </c>
      <c r="Q276">
        <v>2018</v>
      </c>
      <c r="R276">
        <v>9.1112012989999993</v>
      </c>
      <c r="S276">
        <v>8000</v>
      </c>
      <c r="T276">
        <v>49.9</v>
      </c>
      <c r="U276">
        <v>4.0999999999999996</v>
      </c>
      <c r="V276">
        <v>19.89083333</v>
      </c>
      <c r="W276">
        <v>49.9</v>
      </c>
      <c r="X276">
        <v>4.2</v>
      </c>
      <c r="Y276">
        <v>23.251666669999999</v>
      </c>
      <c r="Z276">
        <v>49.9</v>
      </c>
      <c r="AA276">
        <v>4.0999999999999996</v>
      </c>
      <c r="AB276">
        <v>22.878666670000001</v>
      </c>
      <c r="AC276">
        <v>110</v>
      </c>
      <c r="AD276" s="1">
        <v>43252</v>
      </c>
      <c r="AE276" t="s">
        <v>115</v>
      </c>
    </row>
    <row r="277" spans="1:31" x14ac:dyDescent="0.3">
      <c r="A277" t="s">
        <v>62</v>
      </c>
      <c r="B277" t="s">
        <v>32</v>
      </c>
      <c r="C277">
        <v>48</v>
      </c>
      <c r="D277">
        <v>575</v>
      </c>
      <c r="E277">
        <v>7</v>
      </c>
      <c r="F277">
        <v>159</v>
      </c>
      <c r="G277">
        <v>23.990000000000002</v>
      </c>
      <c r="H277">
        <v>167.93</v>
      </c>
      <c r="I277">
        <v>7.9885714290000003</v>
      </c>
      <c r="J277">
        <v>1</v>
      </c>
      <c r="K277">
        <v>100</v>
      </c>
      <c r="L277">
        <v>4.3</v>
      </c>
      <c r="M277">
        <v>23</v>
      </c>
      <c r="N277">
        <v>8</v>
      </c>
      <c r="O277">
        <v>3</v>
      </c>
      <c r="P277">
        <v>5</v>
      </c>
      <c r="Q277">
        <v>2018</v>
      </c>
      <c r="R277">
        <v>9.8055555559999998</v>
      </c>
      <c r="S277">
        <v>4500</v>
      </c>
      <c r="T277">
        <v>23.99</v>
      </c>
      <c r="U277">
        <v>4.3</v>
      </c>
      <c r="V277">
        <v>7.9885714290000003</v>
      </c>
      <c r="W277">
        <v>79.989999999999995</v>
      </c>
      <c r="X277">
        <v>4.0999999999999996</v>
      </c>
      <c r="Y277">
        <v>21.943124999999998</v>
      </c>
      <c r="Z277">
        <v>58.99</v>
      </c>
      <c r="AA277">
        <v>3.9</v>
      </c>
      <c r="AB277">
        <v>9.4224999999999994</v>
      </c>
      <c r="AC277">
        <v>23.94</v>
      </c>
      <c r="AD277" s="1">
        <v>43251</v>
      </c>
      <c r="AE277" t="s">
        <v>122</v>
      </c>
    </row>
    <row r="278" spans="1:31" x14ac:dyDescent="0.3">
      <c r="A278" t="s">
        <v>41</v>
      </c>
      <c r="B278" t="s">
        <v>32</v>
      </c>
      <c r="C278">
        <v>60</v>
      </c>
      <c r="D278">
        <v>2644</v>
      </c>
      <c r="E278">
        <v>19</v>
      </c>
      <c r="F278">
        <v>159</v>
      </c>
      <c r="G278">
        <v>330</v>
      </c>
      <c r="H278">
        <v>6270</v>
      </c>
      <c r="I278">
        <v>15.74789474</v>
      </c>
      <c r="J278">
        <v>6</v>
      </c>
      <c r="K278">
        <v>400</v>
      </c>
      <c r="L278">
        <v>4.2</v>
      </c>
      <c r="M278">
        <v>23</v>
      </c>
      <c r="N278">
        <v>8</v>
      </c>
      <c r="O278">
        <v>3</v>
      </c>
      <c r="P278">
        <v>5</v>
      </c>
      <c r="Q278">
        <v>2018</v>
      </c>
      <c r="R278">
        <v>12.025316460000001</v>
      </c>
      <c r="S278">
        <v>2992</v>
      </c>
      <c r="T278">
        <v>23.99</v>
      </c>
      <c r="U278">
        <v>4.3</v>
      </c>
      <c r="V278">
        <v>7.9885714290000003</v>
      </c>
      <c r="W278">
        <v>79.989999999999995</v>
      </c>
      <c r="X278">
        <v>4.0999999999999996</v>
      </c>
      <c r="Y278">
        <v>21.943124999999998</v>
      </c>
      <c r="Z278">
        <v>58.99</v>
      </c>
      <c r="AA278">
        <v>3.9</v>
      </c>
      <c r="AB278">
        <v>9.4224999999999994</v>
      </c>
      <c r="AC278">
        <v>330</v>
      </c>
      <c r="AD278" s="1">
        <v>43251</v>
      </c>
      <c r="AE278" t="s">
        <v>114</v>
      </c>
    </row>
    <row r="279" spans="1:31" x14ac:dyDescent="0.3">
      <c r="A279" t="s">
        <v>67</v>
      </c>
      <c r="B279" t="s">
        <v>33</v>
      </c>
      <c r="C279">
        <v>33</v>
      </c>
      <c r="D279">
        <v>523</v>
      </c>
      <c r="E279">
        <v>114</v>
      </c>
      <c r="F279">
        <v>102</v>
      </c>
      <c r="G279">
        <v>103.68596491228071</v>
      </c>
      <c r="H279">
        <v>11820.2</v>
      </c>
      <c r="I279">
        <v>9.5438596000000001E-2</v>
      </c>
      <c r="J279">
        <v>3</v>
      </c>
      <c r="K279">
        <v>584</v>
      </c>
      <c r="L279">
        <v>4.2</v>
      </c>
      <c r="M279">
        <v>23</v>
      </c>
      <c r="N279">
        <v>8</v>
      </c>
      <c r="O279">
        <v>3</v>
      </c>
      <c r="P279">
        <v>5</v>
      </c>
      <c r="Q279">
        <v>2018</v>
      </c>
      <c r="R279">
        <v>44.357976649999998</v>
      </c>
      <c r="S279">
        <v>2288</v>
      </c>
      <c r="T279">
        <v>103.79252339999999</v>
      </c>
      <c r="U279">
        <v>4.2</v>
      </c>
      <c r="V279">
        <v>9.5438596000000001E-2</v>
      </c>
      <c r="W279">
        <v>105</v>
      </c>
      <c r="X279">
        <v>4.2</v>
      </c>
      <c r="Y279">
        <v>11.3772973</v>
      </c>
      <c r="Z279">
        <v>132.53125</v>
      </c>
      <c r="AA279">
        <v>3.8</v>
      </c>
      <c r="AB279">
        <v>15.7621875</v>
      </c>
      <c r="AC279">
        <v>105.648625</v>
      </c>
      <c r="AD279" s="1">
        <v>43251</v>
      </c>
      <c r="AE279" t="s">
        <v>122</v>
      </c>
    </row>
    <row r="280" spans="1:31" x14ac:dyDescent="0.3">
      <c r="A280" t="s">
        <v>71</v>
      </c>
      <c r="B280" t="s">
        <v>35</v>
      </c>
      <c r="C280">
        <v>49</v>
      </c>
      <c r="D280">
        <v>100</v>
      </c>
      <c r="E280">
        <v>3</v>
      </c>
      <c r="F280">
        <v>3</v>
      </c>
      <c r="G280">
        <v>36.199999999999996</v>
      </c>
      <c r="H280">
        <v>108.6</v>
      </c>
      <c r="I280">
        <v>15.87</v>
      </c>
      <c r="J280">
        <v>4</v>
      </c>
      <c r="K280">
        <v>150</v>
      </c>
      <c r="L280">
        <v>4.2</v>
      </c>
      <c r="M280">
        <v>23</v>
      </c>
      <c r="N280">
        <v>8</v>
      </c>
      <c r="O280">
        <v>3</v>
      </c>
      <c r="P280">
        <v>5</v>
      </c>
      <c r="Q280">
        <v>2018</v>
      </c>
      <c r="R280">
        <v>12.5</v>
      </c>
      <c r="S280">
        <v>2304</v>
      </c>
      <c r="T280">
        <v>36.200000000000003</v>
      </c>
      <c r="U280">
        <v>4.2</v>
      </c>
      <c r="V280">
        <v>15.87</v>
      </c>
      <c r="W280">
        <v>36.200000000000003</v>
      </c>
      <c r="X280">
        <v>4.2</v>
      </c>
      <c r="Y280">
        <v>15.87</v>
      </c>
      <c r="Z280">
        <v>36.200000000000003</v>
      </c>
      <c r="AA280">
        <v>4.2</v>
      </c>
      <c r="AB280">
        <v>15.87</v>
      </c>
      <c r="AC280">
        <v>35.057142859999999</v>
      </c>
      <c r="AD280" s="1">
        <v>43251</v>
      </c>
      <c r="AE280" t="s">
        <v>123</v>
      </c>
    </row>
    <row r="281" spans="1:31" x14ac:dyDescent="0.3">
      <c r="A281" t="s">
        <v>37</v>
      </c>
      <c r="B281" t="s">
        <v>36</v>
      </c>
      <c r="C281">
        <v>59</v>
      </c>
      <c r="D281">
        <v>341</v>
      </c>
      <c r="E281">
        <v>29</v>
      </c>
      <c r="F281">
        <v>102</v>
      </c>
      <c r="G281">
        <v>53.762068965517237</v>
      </c>
      <c r="H281">
        <v>1559.1</v>
      </c>
      <c r="I281">
        <v>13.510344829999999</v>
      </c>
      <c r="J281">
        <v>2</v>
      </c>
      <c r="K281">
        <v>1750</v>
      </c>
      <c r="L281">
        <v>4.2</v>
      </c>
      <c r="M281">
        <v>23</v>
      </c>
      <c r="N281">
        <v>8</v>
      </c>
      <c r="O281">
        <v>3</v>
      </c>
      <c r="P281">
        <v>5</v>
      </c>
      <c r="Q281">
        <v>2018</v>
      </c>
      <c r="R281">
        <v>9.1151640650000001</v>
      </c>
      <c r="S281">
        <v>32560</v>
      </c>
      <c r="T281">
        <v>53.415151520000002</v>
      </c>
      <c r="U281">
        <v>4.0999999999999996</v>
      </c>
      <c r="V281">
        <v>10.753035710000001</v>
      </c>
      <c r="W281">
        <v>53.70952381</v>
      </c>
      <c r="X281">
        <v>4.2</v>
      </c>
      <c r="Y281">
        <v>13.510344829999999</v>
      </c>
      <c r="Z281">
        <v>53.057894740000002</v>
      </c>
      <c r="AA281">
        <v>4.0999999999999996</v>
      </c>
      <c r="AB281">
        <v>12.98</v>
      </c>
      <c r="AC281">
        <v>53.9</v>
      </c>
      <c r="AD281" s="1">
        <v>43251</v>
      </c>
      <c r="AE281" t="s">
        <v>114</v>
      </c>
    </row>
    <row r="282" spans="1:31" x14ac:dyDescent="0.3">
      <c r="A282" t="s">
        <v>51</v>
      </c>
      <c r="B282" t="s">
        <v>36</v>
      </c>
      <c r="C282">
        <v>57</v>
      </c>
      <c r="D282">
        <v>339</v>
      </c>
      <c r="E282">
        <v>9</v>
      </c>
      <c r="F282">
        <v>102</v>
      </c>
      <c r="G282">
        <v>53.011111111111113</v>
      </c>
      <c r="H282">
        <v>477.1</v>
      </c>
      <c r="I282">
        <v>16.46</v>
      </c>
      <c r="J282">
        <v>2</v>
      </c>
      <c r="K282">
        <v>1800</v>
      </c>
      <c r="L282">
        <v>4.2</v>
      </c>
      <c r="M282">
        <v>23</v>
      </c>
      <c r="N282">
        <v>8</v>
      </c>
      <c r="O282">
        <v>3</v>
      </c>
      <c r="P282">
        <v>5</v>
      </c>
      <c r="Q282">
        <v>2018</v>
      </c>
      <c r="R282">
        <v>8.7568058079999993</v>
      </c>
      <c r="S282">
        <v>32560</v>
      </c>
      <c r="T282">
        <v>53.415151520000002</v>
      </c>
      <c r="U282">
        <v>4.0999999999999996</v>
      </c>
      <c r="V282">
        <v>10.753035710000001</v>
      </c>
      <c r="W282">
        <v>53.70952381</v>
      </c>
      <c r="X282">
        <v>4.2</v>
      </c>
      <c r="Y282">
        <v>13.510344829999999</v>
      </c>
      <c r="Z282">
        <v>53.057894740000002</v>
      </c>
      <c r="AA282">
        <v>4.0999999999999996</v>
      </c>
      <c r="AB282">
        <v>12.98</v>
      </c>
      <c r="AC282">
        <v>53.9</v>
      </c>
      <c r="AD282" s="1">
        <v>43251</v>
      </c>
      <c r="AE282" t="s">
        <v>122</v>
      </c>
    </row>
    <row r="283" spans="1:31" x14ac:dyDescent="0.3">
      <c r="A283" t="s">
        <v>76</v>
      </c>
      <c r="B283" t="s">
        <v>66</v>
      </c>
      <c r="C283">
        <v>57</v>
      </c>
      <c r="D283">
        <v>272</v>
      </c>
      <c r="E283">
        <v>13</v>
      </c>
      <c r="F283">
        <v>95</v>
      </c>
      <c r="G283">
        <v>99.9</v>
      </c>
      <c r="H283">
        <v>1298.7</v>
      </c>
      <c r="I283">
        <v>19.41076923</v>
      </c>
      <c r="J283">
        <v>1</v>
      </c>
      <c r="K283">
        <v>2500</v>
      </c>
      <c r="L283">
        <v>4.4000000000000004</v>
      </c>
      <c r="M283">
        <v>23</v>
      </c>
      <c r="N283">
        <v>8</v>
      </c>
      <c r="O283">
        <v>3</v>
      </c>
      <c r="P283">
        <v>5</v>
      </c>
      <c r="Q283">
        <v>2018</v>
      </c>
      <c r="R283">
        <v>13.40206186</v>
      </c>
      <c r="S283">
        <v>12000</v>
      </c>
      <c r="T283">
        <v>69.900000000000006</v>
      </c>
      <c r="U283">
        <v>4.0999999999999996</v>
      </c>
      <c r="V283">
        <v>3.8016304349999999</v>
      </c>
      <c r="W283">
        <v>35</v>
      </c>
      <c r="X283">
        <v>3.7</v>
      </c>
      <c r="Y283">
        <v>14.634545449999999</v>
      </c>
      <c r="Z283">
        <v>99.9</v>
      </c>
      <c r="AA283">
        <v>4.4000000000000004</v>
      </c>
      <c r="AB283">
        <v>19.41076923</v>
      </c>
      <c r="AC283">
        <v>99.9</v>
      </c>
      <c r="AD283" s="1">
        <v>43250</v>
      </c>
      <c r="AE283" t="s">
        <v>114</v>
      </c>
    </row>
    <row r="284" spans="1:31" x14ac:dyDescent="0.3">
      <c r="A284" t="s">
        <v>64</v>
      </c>
      <c r="B284" t="s">
        <v>30</v>
      </c>
      <c r="C284">
        <v>33</v>
      </c>
      <c r="D284">
        <v>256</v>
      </c>
      <c r="E284">
        <v>11</v>
      </c>
      <c r="F284">
        <v>78</v>
      </c>
      <c r="G284">
        <v>79.718181818181819</v>
      </c>
      <c r="H284">
        <v>876.9</v>
      </c>
      <c r="I284">
        <v>14.41454545</v>
      </c>
      <c r="J284">
        <v>1</v>
      </c>
      <c r="K284">
        <v>180</v>
      </c>
      <c r="L284">
        <v>3.5</v>
      </c>
      <c r="M284">
        <v>23</v>
      </c>
      <c r="N284">
        <v>8</v>
      </c>
      <c r="O284">
        <v>3</v>
      </c>
      <c r="P284">
        <v>5</v>
      </c>
      <c r="Q284">
        <v>2018</v>
      </c>
      <c r="R284">
        <v>6.4705882350000001</v>
      </c>
      <c r="S284">
        <v>2210</v>
      </c>
      <c r="T284">
        <v>119</v>
      </c>
      <c r="U284">
        <v>4.2</v>
      </c>
      <c r="V284">
        <v>39.217199999999998</v>
      </c>
      <c r="W284">
        <v>149.9</v>
      </c>
      <c r="X284">
        <v>4.3</v>
      </c>
      <c r="Y284">
        <v>18.943076919999999</v>
      </c>
      <c r="Z284">
        <v>79.8</v>
      </c>
      <c r="AA284">
        <v>3.5</v>
      </c>
      <c r="AB284">
        <v>14.41454545</v>
      </c>
      <c r="AC284">
        <v>80.666666669999998</v>
      </c>
      <c r="AD284" s="1">
        <v>43250</v>
      </c>
      <c r="AE284" t="s">
        <v>116</v>
      </c>
    </row>
    <row r="285" spans="1:31" x14ac:dyDescent="0.3">
      <c r="A285" t="s">
        <v>84</v>
      </c>
      <c r="B285" t="s">
        <v>40</v>
      </c>
      <c r="C285">
        <v>57</v>
      </c>
      <c r="D285">
        <v>787</v>
      </c>
      <c r="E285">
        <v>4</v>
      </c>
      <c r="F285">
        <v>4</v>
      </c>
      <c r="G285">
        <v>35</v>
      </c>
      <c r="H285">
        <v>140</v>
      </c>
      <c r="I285">
        <v>13.637499999999999</v>
      </c>
      <c r="J285">
        <v>8</v>
      </c>
      <c r="K285">
        <v>1867</v>
      </c>
      <c r="L285">
        <v>4.4000000000000004</v>
      </c>
      <c r="M285">
        <v>23</v>
      </c>
      <c r="N285">
        <v>8</v>
      </c>
      <c r="O285">
        <v>3</v>
      </c>
      <c r="P285">
        <v>5</v>
      </c>
      <c r="Q285">
        <v>2018</v>
      </c>
      <c r="R285">
        <v>3.539823009</v>
      </c>
      <c r="S285">
        <v>7776</v>
      </c>
      <c r="T285">
        <v>35</v>
      </c>
      <c r="U285">
        <v>4.4000000000000004</v>
      </c>
      <c r="V285">
        <v>13.637499999999999</v>
      </c>
      <c r="W285">
        <v>35</v>
      </c>
      <c r="X285">
        <v>4.4000000000000004</v>
      </c>
      <c r="Y285">
        <v>13.637499999999999</v>
      </c>
      <c r="Z285">
        <v>35</v>
      </c>
      <c r="AA285">
        <v>4.4000000000000004</v>
      </c>
      <c r="AB285">
        <v>13.637499999999999</v>
      </c>
      <c r="AC285">
        <v>35</v>
      </c>
      <c r="AD285" s="1">
        <v>43250</v>
      </c>
      <c r="AE285" t="s">
        <v>123</v>
      </c>
    </row>
    <row r="286" spans="1:31" x14ac:dyDescent="0.3">
      <c r="A286" t="s">
        <v>58</v>
      </c>
      <c r="B286" t="s">
        <v>33</v>
      </c>
      <c r="C286">
        <v>35</v>
      </c>
      <c r="D286">
        <v>640</v>
      </c>
      <c r="E286">
        <v>30</v>
      </c>
      <c r="F286">
        <v>260</v>
      </c>
      <c r="G286">
        <v>145.16666666666666</v>
      </c>
      <c r="H286">
        <v>4355</v>
      </c>
      <c r="I286">
        <v>16.259</v>
      </c>
      <c r="J286">
        <v>1</v>
      </c>
      <c r="K286">
        <v>335</v>
      </c>
      <c r="L286">
        <v>4.0999999999999996</v>
      </c>
      <c r="M286">
        <v>23</v>
      </c>
      <c r="N286">
        <v>8</v>
      </c>
      <c r="O286">
        <v>3</v>
      </c>
      <c r="P286">
        <v>5</v>
      </c>
      <c r="Q286">
        <v>2018</v>
      </c>
      <c r="R286">
        <v>26.548672570000001</v>
      </c>
      <c r="S286">
        <v>2992</v>
      </c>
      <c r="T286">
        <v>118.3636364</v>
      </c>
      <c r="U286">
        <v>4.2</v>
      </c>
      <c r="V286">
        <v>9.5438596000000001E-2</v>
      </c>
      <c r="W286">
        <v>105</v>
      </c>
      <c r="X286">
        <v>4.2</v>
      </c>
      <c r="Y286">
        <v>11.3772973</v>
      </c>
      <c r="Z286">
        <v>132.53125</v>
      </c>
      <c r="AA286">
        <v>3.8</v>
      </c>
      <c r="AB286">
        <v>15.7621875</v>
      </c>
      <c r="AC286">
        <v>150.34230769999999</v>
      </c>
      <c r="AD286" s="1">
        <v>43250</v>
      </c>
      <c r="AE286" t="s">
        <v>115</v>
      </c>
    </row>
    <row r="287" spans="1:31" x14ac:dyDescent="0.3">
      <c r="A287" t="s">
        <v>78</v>
      </c>
      <c r="B287" t="s">
        <v>36</v>
      </c>
      <c r="C287">
        <v>58</v>
      </c>
      <c r="D287">
        <v>1893</v>
      </c>
      <c r="E287">
        <v>2</v>
      </c>
      <c r="F287">
        <v>102</v>
      </c>
      <c r="G287">
        <v>110</v>
      </c>
      <c r="H287">
        <v>220</v>
      </c>
      <c r="I287">
        <v>32.229999999999997</v>
      </c>
      <c r="J287">
        <v>1</v>
      </c>
      <c r="K287">
        <v>5950</v>
      </c>
      <c r="L287">
        <v>4.3</v>
      </c>
      <c r="M287">
        <v>23</v>
      </c>
      <c r="N287">
        <v>8</v>
      </c>
      <c r="O287">
        <v>3</v>
      </c>
      <c r="P287">
        <v>5</v>
      </c>
      <c r="Q287">
        <v>2018</v>
      </c>
      <c r="R287">
        <v>4.0408163269999999</v>
      </c>
      <c r="S287">
        <v>8000</v>
      </c>
      <c r="T287">
        <v>53.415151520000002</v>
      </c>
      <c r="U287">
        <v>4.0999999999999996</v>
      </c>
      <c r="V287">
        <v>10.753035710000001</v>
      </c>
      <c r="W287">
        <v>53.70952381</v>
      </c>
      <c r="X287">
        <v>4.2</v>
      </c>
      <c r="Y287">
        <v>13.510344829999999</v>
      </c>
      <c r="Z287">
        <v>53.057894740000002</v>
      </c>
      <c r="AA287">
        <v>4.0999999999999996</v>
      </c>
      <c r="AB287">
        <v>12.98</v>
      </c>
      <c r="AC287">
        <v>110</v>
      </c>
      <c r="AD287" s="1">
        <v>43250</v>
      </c>
      <c r="AE287" t="s">
        <v>114</v>
      </c>
    </row>
    <row r="288" spans="1:31" x14ac:dyDescent="0.3">
      <c r="A288" t="s">
        <v>65</v>
      </c>
      <c r="B288" t="s">
        <v>66</v>
      </c>
      <c r="C288">
        <v>49</v>
      </c>
      <c r="D288">
        <v>829</v>
      </c>
      <c r="E288">
        <v>11</v>
      </c>
      <c r="F288">
        <v>95</v>
      </c>
      <c r="G288">
        <v>35</v>
      </c>
      <c r="H288">
        <v>385</v>
      </c>
      <c r="I288">
        <v>14.634545449999999</v>
      </c>
      <c r="J288">
        <v>1</v>
      </c>
      <c r="K288">
        <v>850</v>
      </c>
      <c r="L288">
        <v>3.7</v>
      </c>
      <c r="M288">
        <v>23</v>
      </c>
      <c r="N288">
        <v>8</v>
      </c>
      <c r="O288">
        <v>3</v>
      </c>
      <c r="P288">
        <v>5</v>
      </c>
      <c r="Q288">
        <v>2018</v>
      </c>
      <c r="R288">
        <v>11.57894737</v>
      </c>
      <c r="S288">
        <v>10000</v>
      </c>
      <c r="T288">
        <v>69.900000000000006</v>
      </c>
      <c r="U288">
        <v>4.0999999999999996</v>
      </c>
      <c r="V288">
        <v>3.8016304349999999</v>
      </c>
      <c r="W288">
        <v>35</v>
      </c>
      <c r="X288">
        <v>3.7</v>
      </c>
      <c r="Y288">
        <v>14.634545449999999</v>
      </c>
      <c r="Z288">
        <v>99.9</v>
      </c>
      <c r="AA288">
        <v>4.4000000000000004</v>
      </c>
      <c r="AB288">
        <v>19.41076923</v>
      </c>
      <c r="AC288">
        <v>35</v>
      </c>
      <c r="AD288" s="1">
        <v>43249</v>
      </c>
      <c r="AE288" t="s">
        <v>116</v>
      </c>
    </row>
    <row r="289" spans="1:31" x14ac:dyDescent="0.3">
      <c r="A289" t="s">
        <v>42</v>
      </c>
      <c r="B289" t="s">
        <v>32</v>
      </c>
      <c r="C289">
        <v>59</v>
      </c>
      <c r="D289">
        <v>492</v>
      </c>
      <c r="E289">
        <v>4</v>
      </c>
      <c r="F289">
        <v>159</v>
      </c>
      <c r="G289">
        <v>58.99</v>
      </c>
      <c r="H289">
        <v>235.96</v>
      </c>
      <c r="I289">
        <v>9.4224999999999994</v>
      </c>
      <c r="J289">
        <v>2</v>
      </c>
      <c r="K289">
        <v>200</v>
      </c>
      <c r="L289">
        <v>3.9</v>
      </c>
      <c r="M289">
        <v>23</v>
      </c>
      <c r="N289">
        <v>8</v>
      </c>
      <c r="O289">
        <v>3</v>
      </c>
      <c r="P289">
        <v>5</v>
      </c>
      <c r="Q289">
        <v>2018</v>
      </c>
      <c r="R289">
        <v>8.1428571430000005</v>
      </c>
      <c r="S289">
        <v>3960</v>
      </c>
      <c r="T289">
        <v>23.99</v>
      </c>
      <c r="U289">
        <v>4.3</v>
      </c>
      <c r="V289">
        <v>7.9885714290000003</v>
      </c>
      <c r="W289">
        <v>79.989999999999995</v>
      </c>
      <c r="X289">
        <v>4.0999999999999996</v>
      </c>
      <c r="Y289">
        <v>21.943124999999998</v>
      </c>
      <c r="Z289">
        <v>58.99</v>
      </c>
      <c r="AA289">
        <v>3.9</v>
      </c>
      <c r="AB289">
        <v>9.4224999999999994</v>
      </c>
      <c r="AC289">
        <v>58.99</v>
      </c>
      <c r="AD289" s="1">
        <v>43249</v>
      </c>
      <c r="AE289" t="s">
        <v>115</v>
      </c>
    </row>
    <row r="290" spans="1:31" x14ac:dyDescent="0.3">
      <c r="A290" t="s">
        <v>70</v>
      </c>
      <c r="B290" t="s">
        <v>26</v>
      </c>
      <c r="C290">
        <v>39</v>
      </c>
      <c r="D290">
        <v>161</v>
      </c>
      <c r="E290">
        <v>19</v>
      </c>
      <c r="F290">
        <v>57</v>
      </c>
      <c r="G290">
        <v>39.989999999999995</v>
      </c>
      <c r="H290">
        <v>759.81</v>
      </c>
      <c r="I290">
        <v>10.25631579</v>
      </c>
      <c r="J290">
        <v>2</v>
      </c>
      <c r="K290">
        <v>350</v>
      </c>
      <c r="L290">
        <v>4</v>
      </c>
      <c r="M290">
        <v>23</v>
      </c>
      <c r="N290">
        <v>8</v>
      </c>
      <c r="O290">
        <v>3</v>
      </c>
      <c r="P290">
        <v>5</v>
      </c>
      <c r="Q290">
        <v>2018</v>
      </c>
      <c r="R290">
        <v>10.26739356</v>
      </c>
      <c r="S290">
        <v>3800</v>
      </c>
      <c r="T290">
        <v>83.64961538</v>
      </c>
      <c r="U290">
        <v>3.9</v>
      </c>
      <c r="V290">
        <v>16.78038462</v>
      </c>
      <c r="W290">
        <v>39.99</v>
      </c>
      <c r="X290">
        <v>4</v>
      </c>
      <c r="Y290">
        <v>10.25631579</v>
      </c>
      <c r="Z290">
        <v>39.99</v>
      </c>
      <c r="AA290">
        <v>4</v>
      </c>
      <c r="AB290">
        <v>10.25631579</v>
      </c>
      <c r="AC290">
        <v>39.99</v>
      </c>
      <c r="AD290" s="1">
        <v>43249</v>
      </c>
      <c r="AE290" t="s">
        <v>122</v>
      </c>
    </row>
    <row r="291" spans="1:31" x14ac:dyDescent="0.3">
      <c r="A291" t="s">
        <v>27</v>
      </c>
      <c r="B291" t="s">
        <v>36</v>
      </c>
      <c r="C291">
        <v>58</v>
      </c>
      <c r="D291">
        <v>340</v>
      </c>
      <c r="E291">
        <v>17</v>
      </c>
      <c r="F291">
        <v>102</v>
      </c>
      <c r="G291">
        <v>52.252941176470586</v>
      </c>
      <c r="H291">
        <v>888.3</v>
      </c>
      <c r="I291">
        <v>14.388235290000001</v>
      </c>
      <c r="J291">
        <v>2</v>
      </c>
      <c r="K291">
        <v>1500</v>
      </c>
      <c r="L291">
        <v>4</v>
      </c>
      <c r="M291">
        <v>23</v>
      </c>
      <c r="N291">
        <v>8</v>
      </c>
      <c r="O291">
        <v>3</v>
      </c>
      <c r="P291">
        <v>5</v>
      </c>
      <c r="Q291">
        <v>2018</v>
      </c>
      <c r="R291">
        <v>7.0893755550000002</v>
      </c>
      <c r="S291">
        <v>19800</v>
      </c>
      <c r="T291">
        <v>53.415151520000002</v>
      </c>
      <c r="U291">
        <v>4.0999999999999996</v>
      </c>
      <c r="V291">
        <v>10.753035710000001</v>
      </c>
      <c r="W291">
        <v>53.70952381</v>
      </c>
      <c r="X291">
        <v>4.2</v>
      </c>
      <c r="Y291">
        <v>13.510344829999999</v>
      </c>
      <c r="Z291">
        <v>53.057894740000002</v>
      </c>
      <c r="AA291">
        <v>4.0999999999999996</v>
      </c>
      <c r="AB291">
        <v>12.98</v>
      </c>
      <c r="AC291">
        <v>53.9</v>
      </c>
      <c r="AD291" s="1">
        <v>43249</v>
      </c>
      <c r="AE291" t="s">
        <v>116</v>
      </c>
    </row>
    <row r="292" spans="1:31" x14ac:dyDescent="0.3">
      <c r="A292" t="s">
        <v>56</v>
      </c>
      <c r="B292" t="s">
        <v>36</v>
      </c>
      <c r="C292">
        <v>57</v>
      </c>
      <c r="D292">
        <v>366</v>
      </c>
      <c r="E292">
        <v>25</v>
      </c>
      <c r="F292">
        <v>102</v>
      </c>
      <c r="G292">
        <v>52.78</v>
      </c>
      <c r="H292">
        <v>1319.5</v>
      </c>
      <c r="I292">
        <v>12.98</v>
      </c>
      <c r="J292">
        <v>2</v>
      </c>
      <c r="K292">
        <v>1650</v>
      </c>
      <c r="L292">
        <v>4.0999999999999996</v>
      </c>
      <c r="M292">
        <v>23</v>
      </c>
      <c r="N292">
        <v>8</v>
      </c>
      <c r="O292">
        <v>3</v>
      </c>
      <c r="P292">
        <v>5</v>
      </c>
      <c r="Q292">
        <v>2018</v>
      </c>
      <c r="R292">
        <v>13.15789474</v>
      </c>
      <c r="S292">
        <v>19800</v>
      </c>
      <c r="T292">
        <v>53.415151520000002</v>
      </c>
      <c r="U292">
        <v>4.0999999999999996</v>
      </c>
      <c r="V292">
        <v>10.753035710000001</v>
      </c>
      <c r="W292">
        <v>53.70952381</v>
      </c>
      <c r="X292">
        <v>4.2</v>
      </c>
      <c r="Y292">
        <v>13.510344829999999</v>
      </c>
      <c r="Z292">
        <v>53.057894740000002</v>
      </c>
      <c r="AA292">
        <v>4.0999999999999996</v>
      </c>
      <c r="AB292">
        <v>12.98</v>
      </c>
      <c r="AC292">
        <v>53.9</v>
      </c>
      <c r="AD292" s="1">
        <v>43249</v>
      </c>
      <c r="AE292" t="s">
        <v>122</v>
      </c>
    </row>
    <row r="293" spans="1:31" x14ac:dyDescent="0.3">
      <c r="A293" t="s">
        <v>52</v>
      </c>
      <c r="B293" t="s">
        <v>66</v>
      </c>
      <c r="C293">
        <v>41</v>
      </c>
      <c r="D293">
        <v>789</v>
      </c>
      <c r="E293">
        <v>4</v>
      </c>
      <c r="F293">
        <v>95</v>
      </c>
      <c r="G293">
        <v>35</v>
      </c>
      <c r="H293">
        <v>140</v>
      </c>
      <c r="I293">
        <v>11.58</v>
      </c>
      <c r="J293">
        <v>1</v>
      </c>
      <c r="K293">
        <v>950</v>
      </c>
      <c r="L293">
        <v>3.8</v>
      </c>
      <c r="M293">
        <v>23</v>
      </c>
      <c r="N293">
        <v>8</v>
      </c>
      <c r="O293">
        <v>3</v>
      </c>
      <c r="P293">
        <v>5</v>
      </c>
      <c r="Q293">
        <v>2018</v>
      </c>
      <c r="R293">
        <v>9.0909090910000003</v>
      </c>
      <c r="S293">
        <v>14000</v>
      </c>
      <c r="T293">
        <v>69.900000000000006</v>
      </c>
      <c r="U293">
        <v>4.0999999999999996</v>
      </c>
      <c r="V293">
        <v>3.8016304349999999</v>
      </c>
      <c r="W293">
        <v>35</v>
      </c>
      <c r="X293">
        <v>3.7</v>
      </c>
      <c r="Y293">
        <v>14.634545449999999</v>
      </c>
      <c r="Z293">
        <v>99.9</v>
      </c>
      <c r="AA293">
        <v>4.4000000000000004</v>
      </c>
      <c r="AB293">
        <v>19.41076923</v>
      </c>
      <c r="AC293">
        <v>35</v>
      </c>
      <c r="AD293" s="1">
        <v>43248</v>
      </c>
      <c r="AE293" t="s">
        <v>116</v>
      </c>
    </row>
    <row r="294" spans="1:31" x14ac:dyDescent="0.3">
      <c r="A294" t="s">
        <v>54</v>
      </c>
      <c r="B294" t="s">
        <v>32</v>
      </c>
      <c r="C294">
        <v>59</v>
      </c>
      <c r="D294">
        <v>492</v>
      </c>
      <c r="E294">
        <v>16</v>
      </c>
      <c r="F294">
        <v>159</v>
      </c>
      <c r="G294">
        <v>79.989999999999995</v>
      </c>
      <c r="H294">
        <v>1279.8399999999999</v>
      </c>
      <c r="I294">
        <v>21.943124999999998</v>
      </c>
      <c r="J294">
        <v>3</v>
      </c>
      <c r="K294">
        <v>250</v>
      </c>
      <c r="L294">
        <v>4.0999999999999996</v>
      </c>
      <c r="M294">
        <v>23</v>
      </c>
      <c r="N294">
        <v>8</v>
      </c>
      <c r="O294">
        <v>3</v>
      </c>
      <c r="P294">
        <v>5</v>
      </c>
      <c r="Q294">
        <v>2018</v>
      </c>
      <c r="R294">
        <v>9.1344405379999998</v>
      </c>
      <c r="S294">
        <v>3960</v>
      </c>
      <c r="T294">
        <v>23.99</v>
      </c>
      <c r="U294">
        <v>4.3</v>
      </c>
      <c r="V294">
        <v>7.9885714290000003</v>
      </c>
      <c r="W294">
        <v>79.989999999999995</v>
      </c>
      <c r="X294">
        <v>4.0999999999999996</v>
      </c>
      <c r="Y294">
        <v>21.943124999999998</v>
      </c>
      <c r="Z294">
        <v>58.99</v>
      </c>
      <c r="AA294">
        <v>3.9</v>
      </c>
      <c r="AB294">
        <v>9.4224999999999994</v>
      </c>
      <c r="AC294">
        <v>79.989999999999995</v>
      </c>
      <c r="AD294" s="1">
        <v>43248</v>
      </c>
      <c r="AE294" t="s">
        <v>115</v>
      </c>
    </row>
    <row r="295" spans="1:31" x14ac:dyDescent="0.3">
      <c r="A295" t="s">
        <v>56</v>
      </c>
      <c r="B295" t="s">
        <v>36</v>
      </c>
      <c r="C295">
        <v>57</v>
      </c>
      <c r="D295">
        <v>366</v>
      </c>
      <c r="E295">
        <v>25</v>
      </c>
      <c r="F295">
        <v>102</v>
      </c>
      <c r="G295">
        <v>52.78</v>
      </c>
      <c r="H295">
        <v>1319.5</v>
      </c>
      <c r="I295">
        <v>12.98</v>
      </c>
      <c r="J295">
        <v>2</v>
      </c>
      <c r="K295">
        <v>1650</v>
      </c>
      <c r="L295">
        <v>4.0999999999999996</v>
      </c>
      <c r="M295">
        <v>23</v>
      </c>
      <c r="N295">
        <v>8</v>
      </c>
      <c r="O295">
        <v>3</v>
      </c>
      <c r="P295">
        <v>5</v>
      </c>
      <c r="Q295">
        <v>2018</v>
      </c>
      <c r="R295">
        <v>13.15789474</v>
      </c>
      <c r="S295">
        <v>19800</v>
      </c>
      <c r="T295">
        <v>53.415151520000002</v>
      </c>
      <c r="U295">
        <v>4.0999999999999996</v>
      </c>
      <c r="V295">
        <v>10.753035710000001</v>
      </c>
      <c r="W295">
        <v>53.70952381</v>
      </c>
      <c r="X295">
        <v>4.2</v>
      </c>
      <c r="Y295">
        <v>13.510344829999999</v>
      </c>
      <c r="Z295">
        <v>53.057894740000002</v>
      </c>
      <c r="AA295">
        <v>4.0999999999999996</v>
      </c>
      <c r="AB295">
        <v>12.98</v>
      </c>
      <c r="AC295">
        <v>53.9</v>
      </c>
      <c r="AD295" s="1">
        <v>43248</v>
      </c>
      <c r="AE295" t="s">
        <v>122</v>
      </c>
    </row>
    <row r="296" spans="1:31" x14ac:dyDescent="0.3">
      <c r="A296" t="s">
        <v>41</v>
      </c>
      <c r="B296" t="s">
        <v>32</v>
      </c>
      <c r="C296">
        <v>60</v>
      </c>
      <c r="D296">
        <v>2644</v>
      </c>
      <c r="E296">
        <v>19</v>
      </c>
      <c r="F296">
        <v>159</v>
      </c>
      <c r="G296">
        <v>330</v>
      </c>
      <c r="H296">
        <v>6270</v>
      </c>
      <c r="I296">
        <v>15.74789474</v>
      </c>
      <c r="J296">
        <v>6</v>
      </c>
      <c r="K296">
        <v>400</v>
      </c>
      <c r="L296">
        <v>4.2</v>
      </c>
      <c r="M296">
        <v>23</v>
      </c>
      <c r="N296">
        <v>8</v>
      </c>
      <c r="O296">
        <v>3</v>
      </c>
      <c r="P296">
        <v>5</v>
      </c>
      <c r="Q296">
        <v>2018</v>
      </c>
      <c r="R296">
        <v>12.025316460000001</v>
      </c>
      <c r="S296">
        <v>2992</v>
      </c>
      <c r="T296">
        <v>23.99</v>
      </c>
      <c r="U296">
        <v>4.3</v>
      </c>
      <c r="V296">
        <v>7.9885714290000003</v>
      </c>
      <c r="W296">
        <v>79.989999999999995</v>
      </c>
      <c r="X296">
        <v>4.0999999999999996</v>
      </c>
      <c r="Y296">
        <v>21.943124999999998</v>
      </c>
      <c r="Z296">
        <v>58.99</v>
      </c>
      <c r="AA296">
        <v>3.9</v>
      </c>
      <c r="AB296">
        <v>9.4224999999999994</v>
      </c>
      <c r="AC296">
        <v>330</v>
      </c>
      <c r="AD296" s="1">
        <v>43247</v>
      </c>
      <c r="AE296" t="s">
        <v>114</v>
      </c>
    </row>
    <row r="297" spans="1:31" x14ac:dyDescent="0.3">
      <c r="A297" t="s">
        <v>37</v>
      </c>
      <c r="B297" t="s">
        <v>36</v>
      </c>
      <c r="C297">
        <v>59</v>
      </c>
      <c r="D297">
        <v>341</v>
      </c>
      <c r="E297">
        <v>29</v>
      </c>
      <c r="F297">
        <v>102</v>
      </c>
      <c r="G297">
        <v>53.762068965517237</v>
      </c>
      <c r="H297">
        <v>1559.1</v>
      </c>
      <c r="I297">
        <v>13.510344829999999</v>
      </c>
      <c r="J297">
        <v>2</v>
      </c>
      <c r="K297">
        <v>1750</v>
      </c>
      <c r="L297">
        <v>4.2</v>
      </c>
      <c r="M297">
        <v>23</v>
      </c>
      <c r="N297">
        <v>8</v>
      </c>
      <c r="O297">
        <v>3</v>
      </c>
      <c r="P297">
        <v>5</v>
      </c>
      <c r="Q297">
        <v>2018</v>
      </c>
      <c r="R297">
        <v>9.1151640650000001</v>
      </c>
      <c r="S297">
        <v>32560</v>
      </c>
      <c r="T297">
        <v>53.415151520000002</v>
      </c>
      <c r="U297">
        <v>4.0999999999999996</v>
      </c>
      <c r="V297">
        <v>10.753035710000001</v>
      </c>
      <c r="W297">
        <v>53.70952381</v>
      </c>
      <c r="X297">
        <v>4.2</v>
      </c>
      <c r="Y297">
        <v>13.510344829999999</v>
      </c>
      <c r="Z297">
        <v>53.057894740000002</v>
      </c>
      <c r="AA297">
        <v>4.0999999999999996</v>
      </c>
      <c r="AB297">
        <v>12.98</v>
      </c>
      <c r="AC297">
        <v>53.9</v>
      </c>
      <c r="AD297" s="1">
        <v>43247</v>
      </c>
      <c r="AE297" t="s">
        <v>114</v>
      </c>
    </row>
    <row r="298" spans="1:31" x14ac:dyDescent="0.3">
      <c r="A298" t="s">
        <v>31</v>
      </c>
      <c r="B298" t="s">
        <v>32</v>
      </c>
      <c r="C298">
        <v>40</v>
      </c>
      <c r="D298">
        <v>409</v>
      </c>
      <c r="E298">
        <v>33</v>
      </c>
      <c r="F298">
        <v>159</v>
      </c>
      <c r="G298">
        <v>52.214545454545451</v>
      </c>
      <c r="H298">
        <v>1723.08</v>
      </c>
      <c r="I298">
        <v>10.631212120000001</v>
      </c>
      <c r="J298">
        <v>1</v>
      </c>
      <c r="K298">
        <v>1110</v>
      </c>
      <c r="L298">
        <v>4.2</v>
      </c>
      <c r="M298">
        <v>23</v>
      </c>
      <c r="N298">
        <v>8</v>
      </c>
      <c r="O298">
        <v>3</v>
      </c>
      <c r="P298">
        <v>5</v>
      </c>
      <c r="Q298">
        <v>2018</v>
      </c>
      <c r="R298">
        <v>21.290322580000002</v>
      </c>
      <c r="S298">
        <v>3762</v>
      </c>
      <c r="T298">
        <v>23.99</v>
      </c>
      <c r="U298">
        <v>4.3</v>
      </c>
      <c r="V298">
        <v>7.9885714290000003</v>
      </c>
      <c r="W298">
        <v>79.989999999999995</v>
      </c>
      <c r="X298">
        <v>4.0999999999999996</v>
      </c>
      <c r="Y298">
        <v>21.943124999999998</v>
      </c>
      <c r="Z298">
        <v>58.99</v>
      </c>
      <c r="AA298">
        <v>3.9</v>
      </c>
      <c r="AB298">
        <v>9.4224999999999994</v>
      </c>
      <c r="AC298">
        <v>53.701764709999999</v>
      </c>
      <c r="AD298" s="1">
        <v>43246</v>
      </c>
      <c r="AE298" t="s">
        <v>122</v>
      </c>
    </row>
    <row r="299" spans="1:31" x14ac:dyDescent="0.3">
      <c r="A299" t="s">
        <v>47</v>
      </c>
      <c r="B299" t="s">
        <v>32</v>
      </c>
      <c r="C299">
        <v>51</v>
      </c>
      <c r="D299">
        <v>625</v>
      </c>
      <c r="E299">
        <v>10</v>
      </c>
      <c r="F299">
        <v>159</v>
      </c>
      <c r="G299">
        <v>351.31</v>
      </c>
      <c r="H299">
        <v>3513.1</v>
      </c>
      <c r="I299">
        <v>38.57</v>
      </c>
      <c r="J299">
        <v>1</v>
      </c>
      <c r="K299">
        <v>900</v>
      </c>
      <c r="L299">
        <v>4.3</v>
      </c>
      <c r="M299">
        <v>23</v>
      </c>
      <c r="N299">
        <v>8</v>
      </c>
      <c r="O299">
        <v>3</v>
      </c>
      <c r="P299">
        <v>5</v>
      </c>
      <c r="Q299">
        <v>2018</v>
      </c>
      <c r="R299">
        <v>8.5597826090000009</v>
      </c>
      <c r="S299">
        <v>11400</v>
      </c>
      <c r="T299">
        <v>23.99</v>
      </c>
      <c r="U299">
        <v>4.3</v>
      </c>
      <c r="V299">
        <v>7.9885714290000003</v>
      </c>
      <c r="W299">
        <v>79.989999999999995</v>
      </c>
      <c r="X299">
        <v>4.0999999999999996</v>
      </c>
      <c r="Y299">
        <v>21.943124999999998</v>
      </c>
      <c r="Z299">
        <v>58.99</v>
      </c>
      <c r="AA299">
        <v>3.9</v>
      </c>
      <c r="AB299">
        <v>9.4224999999999994</v>
      </c>
      <c r="AC299">
        <v>349.9</v>
      </c>
      <c r="AD299" s="1">
        <v>43246</v>
      </c>
      <c r="AE299" t="s">
        <v>114</v>
      </c>
    </row>
    <row r="300" spans="1:31" x14ac:dyDescent="0.3">
      <c r="A300" t="s">
        <v>38</v>
      </c>
      <c r="B300" t="s">
        <v>33</v>
      </c>
      <c r="C300">
        <v>58</v>
      </c>
      <c r="D300">
        <v>3006</v>
      </c>
      <c r="E300">
        <v>37</v>
      </c>
      <c r="F300">
        <v>260</v>
      </c>
      <c r="G300">
        <v>105</v>
      </c>
      <c r="H300">
        <v>3885</v>
      </c>
      <c r="I300">
        <v>11.3772973</v>
      </c>
      <c r="J300">
        <v>2</v>
      </c>
      <c r="K300">
        <v>1000</v>
      </c>
      <c r="L300">
        <v>4.2</v>
      </c>
      <c r="M300">
        <v>23</v>
      </c>
      <c r="N300">
        <v>8</v>
      </c>
      <c r="O300">
        <v>3</v>
      </c>
      <c r="P300">
        <v>5</v>
      </c>
      <c r="Q300">
        <v>2018</v>
      </c>
      <c r="R300">
        <v>18.592964819999999</v>
      </c>
      <c r="S300">
        <v>7632</v>
      </c>
      <c r="T300">
        <v>117.44129030000001</v>
      </c>
      <c r="U300">
        <v>4.2</v>
      </c>
      <c r="V300">
        <v>9.5438596000000001E-2</v>
      </c>
      <c r="W300">
        <v>105</v>
      </c>
      <c r="X300">
        <v>4.2</v>
      </c>
      <c r="Y300">
        <v>11.3772973</v>
      </c>
      <c r="Z300">
        <v>132.53125</v>
      </c>
      <c r="AA300">
        <v>3.8</v>
      </c>
      <c r="AB300">
        <v>15.7621875</v>
      </c>
      <c r="AC300">
        <v>105</v>
      </c>
      <c r="AD300" s="1">
        <v>43246</v>
      </c>
      <c r="AE300" t="s">
        <v>122</v>
      </c>
    </row>
    <row r="301" spans="1:31" x14ac:dyDescent="0.3">
      <c r="A301" t="s">
        <v>62</v>
      </c>
      <c r="B301" t="s">
        <v>32</v>
      </c>
      <c r="C301">
        <v>48</v>
      </c>
      <c r="D301">
        <v>575</v>
      </c>
      <c r="E301">
        <v>7</v>
      </c>
      <c r="F301">
        <v>159</v>
      </c>
      <c r="G301">
        <v>23.990000000000002</v>
      </c>
      <c r="H301">
        <v>167.93</v>
      </c>
      <c r="I301">
        <v>7.9885714290000003</v>
      </c>
      <c r="J301">
        <v>1</v>
      </c>
      <c r="K301">
        <v>100</v>
      </c>
      <c r="L301">
        <v>4.3</v>
      </c>
      <c r="M301">
        <v>23</v>
      </c>
      <c r="N301">
        <v>8</v>
      </c>
      <c r="O301">
        <v>3</v>
      </c>
      <c r="P301">
        <v>5</v>
      </c>
      <c r="Q301">
        <v>2018</v>
      </c>
      <c r="R301">
        <v>9.8055555559999998</v>
      </c>
      <c r="S301">
        <v>4500</v>
      </c>
      <c r="T301">
        <v>23.99</v>
      </c>
      <c r="U301">
        <v>4.3</v>
      </c>
      <c r="V301">
        <v>7.9885714290000003</v>
      </c>
      <c r="W301">
        <v>79.989999999999995</v>
      </c>
      <c r="X301">
        <v>4.0999999999999996</v>
      </c>
      <c r="Y301">
        <v>21.943124999999998</v>
      </c>
      <c r="Z301">
        <v>58.99</v>
      </c>
      <c r="AA301">
        <v>3.9</v>
      </c>
      <c r="AB301">
        <v>9.4224999999999994</v>
      </c>
      <c r="AC301">
        <v>23.94</v>
      </c>
      <c r="AD301" s="1">
        <v>43245</v>
      </c>
      <c r="AE301" t="s">
        <v>122</v>
      </c>
    </row>
    <row r="302" spans="1:31" x14ac:dyDescent="0.3">
      <c r="A302" t="s">
        <v>53</v>
      </c>
      <c r="B302" t="s">
        <v>36</v>
      </c>
      <c r="C302">
        <v>47</v>
      </c>
      <c r="D302">
        <v>1893</v>
      </c>
      <c r="E302">
        <v>8</v>
      </c>
      <c r="F302">
        <v>102</v>
      </c>
      <c r="G302">
        <v>110</v>
      </c>
      <c r="H302">
        <v>880</v>
      </c>
      <c r="I302">
        <v>39.371250000000003</v>
      </c>
      <c r="J302">
        <v>1</v>
      </c>
      <c r="K302">
        <v>6050</v>
      </c>
      <c r="L302">
        <v>4.0999999999999996</v>
      </c>
      <c r="M302">
        <v>23</v>
      </c>
      <c r="N302">
        <v>8</v>
      </c>
      <c r="O302">
        <v>3</v>
      </c>
      <c r="P302">
        <v>5</v>
      </c>
      <c r="Q302">
        <v>2018</v>
      </c>
      <c r="R302">
        <v>7.5487012990000002</v>
      </c>
      <c r="S302">
        <v>8000</v>
      </c>
      <c r="T302">
        <v>53.415151520000002</v>
      </c>
      <c r="U302">
        <v>4.0999999999999996</v>
      </c>
      <c r="V302">
        <v>10.753035710000001</v>
      </c>
      <c r="W302">
        <v>53.70952381</v>
      </c>
      <c r="X302">
        <v>4.2</v>
      </c>
      <c r="Y302">
        <v>13.510344829999999</v>
      </c>
      <c r="Z302">
        <v>53.057894740000002</v>
      </c>
      <c r="AA302">
        <v>4.0999999999999996</v>
      </c>
      <c r="AB302">
        <v>12.98</v>
      </c>
      <c r="AC302">
        <v>110</v>
      </c>
      <c r="AD302" s="1">
        <v>43245</v>
      </c>
      <c r="AE302" t="s">
        <v>115</v>
      </c>
    </row>
    <row r="303" spans="1:31" x14ac:dyDescent="0.3">
      <c r="A303" t="s">
        <v>50</v>
      </c>
      <c r="B303" t="s">
        <v>26</v>
      </c>
      <c r="C303">
        <v>55</v>
      </c>
      <c r="D303">
        <v>312</v>
      </c>
      <c r="E303">
        <v>14</v>
      </c>
      <c r="F303">
        <v>57</v>
      </c>
      <c r="G303">
        <v>88.24</v>
      </c>
      <c r="H303">
        <v>1235.3599999999999</v>
      </c>
      <c r="I303">
        <v>9.2128571430000008</v>
      </c>
      <c r="J303">
        <v>1</v>
      </c>
      <c r="K303">
        <v>1550</v>
      </c>
      <c r="L303">
        <v>3.3</v>
      </c>
      <c r="M303">
        <v>23</v>
      </c>
      <c r="N303">
        <v>8</v>
      </c>
      <c r="O303">
        <v>3</v>
      </c>
      <c r="P303">
        <v>5</v>
      </c>
      <c r="Q303">
        <v>2018</v>
      </c>
      <c r="R303">
        <v>18.918918919999999</v>
      </c>
      <c r="S303">
        <v>20944</v>
      </c>
      <c r="T303">
        <v>83.64961538</v>
      </c>
      <c r="U303">
        <v>3.9</v>
      </c>
      <c r="V303">
        <v>16.78038462</v>
      </c>
      <c r="W303">
        <v>88.24</v>
      </c>
      <c r="X303">
        <v>3.3</v>
      </c>
      <c r="Y303">
        <v>9.2128571430000008</v>
      </c>
      <c r="Z303">
        <v>39.99</v>
      </c>
      <c r="AA303">
        <v>4</v>
      </c>
      <c r="AB303">
        <v>10.25631579</v>
      </c>
      <c r="AC303">
        <v>90.875</v>
      </c>
      <c r="AD303" s="1">
        <v>43244</v>
      </c>
      <c r="AE303" t="s">
        <v>115</v>
      </c>
    </row>
    <row r="304" spans="1:31" x14ac:dyDescent="0.3">
      <c r="A304" t="s">
        <v>52</v>
      </c>
      <c r="B304" t="s">
        <v>66</v>
      </c>
      <c r="C304">
        <v>41</v>
      </c>
      <c r="D304">
        <v>789</v>
      </c>
      <c r="E304">
        <v>4</v>
      </c>
      <c r="F304">
        <v>95</v>
      </c>
      <c r="G304">
        <v>35</v>
      </c>
      <c r="H304">
        <v>140</v>
      </c>
      <c r="I304">
        <v>11.58</v>
      </c>
      <c r="J304">
        <v>1</v>
      </c>
      <c r="K304">
        <v>950</v>
      </c>
      <c r="L304">
        <v>3.8</v>
      </c>
      <c r="M304">
        <v>23</v>
      </c>
      <c r="N304">
        <v>8</v>
      </c>
      <c r="O304">
        <v>3</v>
      </c>
      <c r="P304">
        <v>5</v>
      </c>
      <c r="Q304">
        <v>2018</v>
      </c>
      <c r="R304">
        <v>9.0909090910000003</v>
      </c>
      <c r="S304">
        <v>14000</v>
      </c>
      <c r="T304">
        <v>69.900000000000006</v>
      </c>
      <c r="U304">
        <v>4.0999999999999996</v>
      </c>
      <c r="V304">
        <v>3.8016304349999999</v>
      </c>
      <c r="W304">
        <v>35</v>
      </c>
      <c r="X304">
        <v>3.7</v>
      </c>
      <c r="Y304">
        <v>14.634545449999999</v>
      </c>
      <c r="Z304">
        <v>99.9</v>
      </c>
      <c r="AA304">
        <v>4.4000000000000004</v>
      </c>
      <c r="AB304">
        <v>19.41076923</v>
      </c>
      <c r="AC304">
        <v>35</v>
      </c>
      <c r="AD304" s="1">
        <v>43244</v>
      </c>
      <c r="AE304" t="s">
        <v>116</v>
      </c>
    </row>
    <row r="305" spans="1:31" x14ac:dyDescent="0.3">
      <c r="A305" t="s">
        <v>61</v>
      </c>
      <c r="B305" t="s">
        <v>36</v>
      </c>
      <c r="C305">
        <v>33</v>
      </c>
      <c r="D305">
        <v>2188</v>
      </c>
      <c r="E305">
        <v>3</v>
      </c>
      <c r="F305">
        <v>102</v>
      </c>
      <c r="G305">
        <v>179</v>
      </c>
      <c r="H305">
        <v>537</v>
      </c>
      <c r="I305">
        <v>24.37</v>
      </c>
      <c r="J305">
        <v>2</v>
      </c>
      <c r="K305">
        <v>7650</v>
      </c>
      <c r="L305">
        <v>4.2</v>
      </c>
      <c r="M305">
        <v>23</v>
      </c>
      <c r="N305">
        <v>8</v>
      </c>
      <c r="O305">
        <v>3</v>
      </c>
      <c r="P305">
        <v>5</v>
      </c>
      <c r="Q305">
        <v>2018</v>
      </c>
      <c r="R305">
        <v>3.846153846</v>
      </c>
      <c r="S305">
        <v>8000</v>
      </c>
      <c r="T305">
        <v>53.415151520000002</v>
      </c>
      <c r="U305">
        <v>4.0999999999999996</v>
      </c>
      <c r="V305">
        <v>10.753035710000001</v>
      </c>
      <c r="W305">
        <v>53.70952381</v>
      </c>
      <c r="X305">
        <v>4.2</v>
      </c>
      <c r="Y305">
        <v>13.510344829999999</v>
      </c>
      <c r="Z305">
        <v>53.057894740000002</v>
      </c>
      <c r="AA305">
        <v>4.0999999999999996</v>
      </c>
      <c r="AB305">
        <v>12.98</v>
      </c>
      <c r="AC305">
        <v>179</v>
      </c>
      <c r="AD305" s="1">
        <v>43244</v>
      </c>
      <c r="AE305" t="s">
        <v>114</v>
      </c>
    </row>
    <row r="306" spans="1:31" x14ac:dyDescent="0.3">
      <c r="A306" t="s">
        <v>84</v>
      </c>
      <c r="B306" t="s">
        <v>40</v>
      </c>
      <c r="C306">
        <v>57</v>
      </c>
      <c r="D306">
        <v>787</v>
      </c>
      <c r="E306">
        <v>4</v>
      </c>
      <c r="F306">
        <v>4</v>
      </c>
      <c r="G306">
        <v>35</v>
      </c>
      <c r="H306">
        <v>140</v>
      </c>
      <c r="I306">
        <v>13.637499999999999</v>
      </c>
      <c r="J306">
        <v>8</v>
      </c>
      <c r="K306">
        <v>1867</v>
      </c>
      <c r="L306">
        <v>4.4000000000000004</v>
      </c>
      <c r="M306">
        <v>23</v>
      </c>
      <c r="N306">
        <v>8</v>
      </c>
      <c r="O306">
        <v>3</v>
      </c>
      <c r="P306">
        <v>5</v>
      </c>
      <c r="Q306">
        <v>2018</v>
      </c>
      <c r="R306">
        <v>3.539823009</v>
      </c>
      <c r="S306">
        <v>7776</v>
      </c>
      <c r="T306">
        <v>35</v>
      </c>
      <c r="U306">
        <v>4.4000000000000004</v>
      </c>
      <c r="V306">
        <v>13.637499999999999</v>
      </c>
      <c r="W306">
        <v>35</v>
      </c>
      <c r="X306">
        <v>4.4000000000000004</v>
      </c>
      <c r="Y306">
        <v>13.637499999999999</v>
      </c>
      <c r="Z306">
        <v>35</v>
      </c>
      <c r="AA306">
        <v>4.4000000000000004</v>
      </c>
      <c r="AB306">
        <v>13.637499999999999</v>
      </c>
      <c r="AC306">
        <v>35</v>
      </c>
      <c r="AD306" s="1">
        <v>43243</v>
      </c>
      <c r="AE306" t="s">
        <v>123</v>
      </c>
    </row>
    <row r="307" spans="1:31" x14ac:dyDescent="0.3">
      <c r="A307" t="s">
        <v>78</v>
      </c>
      <c r="B307" t="s">
        <v>36</v>
      </c>
      <c r="C307">
        <v>58</v>
      </c>
      <c r="D307">
        <v>1893</v>
      </c>
      <c r="E307">
        <v>2</v>
      </c>
      <c r="F307">
        <v>102</v>
      </c>
      <c r="G307">
        <v>110</v>
      </c>
      <c r="H307">
        <v>220</v>
      </c>
      <c r="I307">
        <v>32.229999999999997</v>
      </c>
      <c r="J307">
        <v>1</v>
      </c>
      <c r="K307">
        <v>5950</v>
      </c>
      <c r="L307">
        <v>4.3</v>
      </c>
      <c r="M307">
        <v>23</v>
      </c>
      <c r="N307">
        <v>8</v>
      </c>
      <c r="O307">
        <v>3</v>
      </c>
      <c r="P307">
        <v>5</v>
      </c>
      <c r="Q307">
        <v>2018</v>
      </c>
      <c r="R307">
        <v>4.0408163269999999</v>
      </c>
      <c r="S307">
        <v>8000</v>
      </c>
      <c r="T307">
        <v>53.415151520000002</v>
      </c>
      <c r="U307">
        <v>4.0999999999999996</v>
      </c>
      <c r="V307">
        <v>10.753035710000001</v>
      </c>
      <c r="W307">
        <v>53.70952381</v>
      </c>
      <c r="X307">
        <v>4.2</v>
      </c>
      <c r="Y307">
        <v>13.510344829999999</v>
      </c>
      <c r="Z307">
        <v>53.057894740000002</v>
      </c>
      <c r="AA307">
        <v>4.0999999999999996</v>
      </c>
      <c r="AB307">
        <v>12.98</v>
      </c>
      <c r="AC307">
        <v>110</v>
      </c>
      <c r="AD307" s="1">
        <v>43243</v>
      </c>
      <c r="AE307" t="s">
        <v>114</v>
      </c>
    </row>
    <row r="308" spans="1:31" x14ac:dyDescent="0.3">
      <c r="A308" t="s">
        <v>37</v>
      </c>
      <c r="B308" t="s">
        <v>36</v>
      </c>
      <c r="C308">
        <v>59</v>
      </c>
      <c r="D308">
        <v>341</v>
      </c>
      <c r="E308">
        <v>29</v>
      </c>
      <c r="F308">
        <v>102</v>
      </c>
      <c r="G308">
        <v>53.762068965517237</v>
      </c>
      <c r="H308">
        <v>1559.1</v>
      </c>
      <c r="I308">
        <v>13.510344829999999</v>
      </c>
      <c r="J308">
        <v>2</v>
      </c>
      <c r="K308">
        <v>1750</v>
      </c>
      <c r="L308">
        <v>4.2</v>
      </c>
      <c r="M308">
        <v>23</v>
      </c>
      <c r="N308">
        <v>8</v>
      </c>
      <c r="O308">
        <v>3</v>
      </c>
      <c r="P308">
        <v>5</v>
      </c>
      <c r="Q308">
        <v>2018</v>
      </c>
      <c r="R308">
        <v>9.1151640650000001</v>
      </c>
      <c r="S308">
        <v>32560</v>
      </c>
      <c r="T308">
        <v>53.415151520000002</v>
      </c>
      <c r="U308">
        <v>4.0999999999999996</v>
      </c>
      <c r="V308">
        <v>10.753035710000001</v>
      </c>
      <c r="W308">
        <v>53.70952381</v>
      </c>
      <c r="X308">
        <v>4.2</v>
      </c>
      <c r="Y308">
        <v>13.510344829999999</v>
      </c>
      <c r="Z308">
        <v>53.057894740000002</v>
      </c>
      <c r="AA308">
        <v>4.0999999999999996</v>
      </c>
      <c r="AB308">
        <v>12.98</v>
      </c>
      <c r="AC308">
        <v>53.9</v>
      </c>
      <c r="AD308" s="1">
        <v>43243</v>
      </c>
      <c r="AE308" t="s">
        <v>114</v>
      </c>
    </row>
    <row r="309" spans="1:31" x14ac:dyDescent="0.3">
      <c r="A309" t="s">
        <v>51</v>
      </c>
      <c r="B309" t="s">
        <v>36</v>
      </c>
      <c r="C309">
        <v>57</v>
      </c>
      <c r="D309">
        <v>339</v>
      </c>
      <c r="E309">
        <v>9</v>
      </c>
      <c r="F309">
        <v>102</v>
      </c>
      <c r="G309">
        <v>53.011111111111113</v>
      </c>
      <c r="H309">
        <v>477.1</v>
      </c>
      <c r="I309">
        <v>16.46</v>
      </c>
      <c r="J309">
        <v>2</v>
      </c>
      <c r="K309">
        <v>1800</v>
      </c>
      <c r="L309">
        <v>4.2</v>
      </c>
      <c r="M309">
        <v>23</v>
      </c>
      <c r="N309">
        <v>8</v>
      </c>
      <c r="O309">
        <v>3</v>
      </c>
      <c r="P309">
        <v>5</v>
      </c>
      <c r="Q309">
        <v>2018</v>
      </c>
      <c r="R309">
        <v>8.7568058079999993</v>
      </c>
      <c r="S309">
        <v>32560</v>
      </c>
      <c r="T309">
        <v>53.415151520000002</v>
      </c>
      <c r="U309">
        <v>4.0999999999999996</v>
      </c>
      <c r="V309">
        <v>10.753035710000001</v>
      </c>
      <c r="W309">
        <v>53.70952381</v>
      </c>
      <c r="X309">
        <v>4.2</v>
      </c>
      <c r="Y309">
        <v>13.510344829999999</v>
      </c>
      <c r="Z309">
        <v>53.057894740000002</v>
      </c>
      <c r="AA309">
        <v>4.0999999999999996</v>
      </c>
      <c r="AB309">
        <v>12.98</v>
      </c>
      <c r="AC309">
        <v>53.9</v>
      </c>
      <c r="AD309" s="1">
        <v>43243</v>
      </c>
      <c r="AE309" t="s">
        <v>122</v>
      </c>
    </row>
    <row r="310" spans="1:31" x14ac:dyDescent="0.3">
      <c r="A310" t="s">
        <v>50</v>
      </c>
      <c r="B310" t="s">
        <v>26</v>
      </c>
      <c r="C310">
        <v>55</v>
      </c>
      <c r="D310">
        <v>312</v>
      </c>
      <c r="E310">
        <v>14</v>
      </c>
      <c r="F310">
        <v>57</v>
      </c>
      <c r="G310">
        <v>88.24</v>
      </c>
      <c r="H310">
        <v>1235.3599999999999</v>
      </c>
      <c r="I310">
        <v>9.2128571430000008</v>
      </c>
      <c r="J310">
        <v>1</v>
      </c>
      <c r="K310">
        <v>1550</v>
      </c>
      <c r="L310">
        <v>3.3</v>
      </c>
      <c r="M310">
        <v>23</v>
      </c>
      <c r="N310">
        <v>8</v>
      </c>
      <c r="O310">
        <v>3</v>
      </c>
      <c r="P310">
        <v>5</v>
      </c>
      <c r="Q310">
        <v>2018</v>
      </c>
      <c r="R310">
        <v>18.918918919999999</v>
      </c>
      <c r="S310">
        <v>20944</v>
      </c>
      <c r="T310">
        <v>83.64961538</v>
      </c>
      <c r="U310">
        <v>3.9</v>
      </c>
      <c r="V310">
        <v>16.78038462</v>
      </c>
      <c r="W310">
        <v>88.24</v>
      </c>
      <c r="X310">
        <v>3.3</v>
      </c>
      <c r="Y310">
        <v>9.2128571430000008</v>
      </c>
      <c r="Z310">
        <v>39.99</v>
      </c>
      <c r="AA310">
        <v>4</v>
      </c>
      <c r="AB310">
        <v>10.25631579</v>
      </c>
      <c r="AC310">
        <v>90.875</v>
      </c>
      <c r="AD310" s="1">
        <v>43242</v>
      </c>
      <c r="AE310" t="s">
        <v>115</v>
      </c>
    </row>
    <row r="311" spans="1:31" x14ac:dyDescent="0.3">
      <c r="A311" t="s">
        <v>71</v>
      </c>
      <c r="B311" t="s">
        <v>35</v>
      </c>
      <c r="C311">
        <v>49</v>
      </c>
      <c r="D311">
        <v>100</v>
      </c>
      <c r="E311">
        <v>3</v>
      </c>
      <c r="F311">
        <v>3</v>
      </c>
      <c r="G311">
        <v>36.199999999999996</v>
      </c>
      <c r="H311">
        <v>108.6</v>
      </c>
      <c r="I311">
        <v>15.87</v>
      </c>
      <c r="J311">
        <v>4</v>
      </c>
      <c r="K311">
        <v>150</v>
      </c>
      <c r="L311">
        <v>4.2</v>
      </c>
      <c r="M311">
        <v>23</v>
      </c>
      <c r="N311">
        <v>8</v>
      </c>
      <c r="O311">
        <v>3</v>
      </c>
      <c r="P311">
        <v>5</v>
      </c>
      <c r="Q311">
        <v>2018</v>
      </c>
      <c r="R311">
        <v>12.5</v>
      </c>
      <c r="S311">
        <v>2304</v>
      </c>
      <c r="T311">
        <v>36.200000000000003</v>
      </c>
      <c r="U311">
        <v>4.2</v>
      </c>
      <c r="V311">
        <v>15.87</v>
      </c>
      <c r="W311">
        <v>36.200000000000003</v>
      </c>
      <c r="X311">
        <v>4.2</v>
      </c>
      <c r="Y311">
        <v>15.87</v>
      </c>
      <c r="Z311">
        <v>36.200000000000003</v>
      </c>
      <c r="AA311">
        <v>4.2</v>
      </c>
      <c r="AB311">
        <v>15.87</v>
      </c>
      <c r="AC311">
        <v>35.057142859999999</v>
      </c>
      <c r="AD311" s="1">
        <v>43242</v>
      </c>
      <c r="AE311" t="s">
        <v>123</v>
      </c>
    </row>
    <row r="312" spans="1:31" x14ac:dyDescent="0.3">
      <c r="A312" t="s">
        <v>56</v>
      </c>
      <c r="B312" t="s">
        <v>36</v>
      </c>
      <c r="C312">
        <v>57</v>
      </c>
      <c r="D312">
        <v>366</v>
      </c>
      <c r="E312">
        <v>25</v>
      </c>
      <c r="F312">
        <v>102</v>
      </c>
      <c r="G312">
        <v>52.78</v>
      </c>
      <c r="H312">
        <v>1319.5</v>
      </c>
      <c r="I312">
        <v>12.98</v>
      </c>
      <c r="J312">
        <v>2</v>
      </c>
      <c r="K312">
        <v>1650</v>
      </c>
      <c r="L312">
        <v>4.0999999999999996</v>
      </c>
      <c r="M312">
        <v>23</v>
      </c>
      <c r="N312">
        <v>8</v>
      </c>
      <c r="O312">
        <v>3</v>
      </c>
      <c r="P312">
        <v>5</v>
      </c>
      <c r="Q312">
        <v>2018</v>
      </c>
      <c r="R312">
        <v>13.15789474</v>
      </c>
      <c r="S312">
        <v>19800</v>
      </c>
      <c r="T312">
        <v>53.415151520000002</v>
      </c>
      <c r="U312">
        <v>4.0999999999999996</v>
      </c>
      <c r="V312">
        <v>10.753035710000001</v>
      </c>
      <c r="W312">
        <v>53.70952381</v>
      </c>
      <c r="X312">
        <v>4.2</v>
      </c>
      <c r="Y312">
        <v>13.510344829999999</v>
      </c>
      <c r="Z312">
        <v>53.057894740000002</v>
      </c>
      <c r="AA312">
        <v>4.0999999999999996</v>
      </c>
      <c r="AB312">
        <v>12.98</v>
      </c>
      <c r="AC312">
        <v>53.9</v>
      </c>
      <c r="AD312" s="1">
        <v>43242</v>
      </c>
      <c r="AE312" t="s">
        <v>122</v>
      </c>
    </row>
    <row r="313" spans="1:31" x14ac:dyDescent="0.3">
      <c r="A313" t="s">
        <v>47</v>
      </c>
      <c r="B313" t="s">
        <v>32</v>
      </c>
      <c r="C313">
        <v>51</v>
      </c>
      <c r="D313">
        <v>625</v>
      </c>
      <c r="E313">
        <v>10</v>
      </c>
      <c r="F313">
        <v>159</v>
      </c>
      <c r="G313">
        <v>351.31</v>
      </c>
      <c r="H313">
        <v>3513.1</v>
      </c>
      <c r="I313">
        <v>38.57</v>
      </c>
      <c r="J313">
        <v>1</v>
      </c>
      <c r="K313">
        <v>900</v>
      </c>
      <c r="L313">
        <v>4.3</v>
      </c>
      <c r="M313">
        <v>23</v>
      </c>
      <c r="N313">
        <v>8</v>
      </c>
      <c r="O313">
        <v>3</v>
      </c>
      <c r="P313">
        <v>5</v>
      </c>
      <c r="Q313">
        <v>2018</v>
      </c>
      <c r="R313">
        <v>8.5597826090000009</v>
      </c>
      <c r="S313">
        <v>11400</v>
      </c>
      <c r="T313">
        <v>23.99</v>
      </c>
      <c r="U313">
        <v>4.3</v>
      </c>
      <c r="V313">
        <v>7.9885714290000003</v>
      </c>
      <c r="W313">
        <v>79.989999999999995</v>
      </c>
      <c r="X313">
        <v>4.0999999999999996</v>
      </c>
      <c r="Y313">
        <v>21.943124999999998</v>
      </c>
      <c r="Z313">
        <v>58.99</v>
      </c>
      <c r="AA313">
        <v>3.9</v>
      </c>
      <c r="AB313">
        <v>9.4224999999999994</v>
      </c>
      <c r="AC313">
        <v>349.9</v>
      </c>
      <c r="AD313" s="1">
        <v>43241</v>
      </c>
      <c r="AE313" t="s">
        <v>114</v>
      </c>
    </row>
    <row r="314" spans="1:31" x14ac:dyDescent="0.3">
      <c r="A314" t="s">
        <v>73</v>
      </c>
      <c r="B314" t="s">
        <v>26</v>
      </c>
      <c r="C314">
        <v>54</v>
      </c>
      <c r="D314">
        <v>245</v>
      </c>
      <c r="E314">
        <v>26</v>
      </c>
      <c r="F314">
        <v>57</v>
      </c>
      <c r="G314">
        <v>83.649615384615373</v>
      </c>
      <c r="H314">
        <v>2174.89</v>
      </c>
      <c r="I314">
        <v>16.78038462</v>
      </c>
      <c r="J314">
        <v>1</v>
      </c>
      <c r="K314">
        <v>1383</v>
      </c>
      <c r="L314">
        <v>3.9</v>
      </c>
      <c r="M314">
        <v>23</v>
      </c>
      <c r="N314">
        <v>8</v>
      </c>
      <c r="O314">
        <v>3</v>
      </c>
      <c r="P314">
        <v>5</v>
      </c>
      <c r="Q314">
        <v>2018</v>
      </c>
      <c r="R314">
        <v>18.23424443</v>
      </c>
      <c r="S314">
        <v>20000</v>
      </c>
      <c r="T314">
        <v>83.64961538</v>
      </c>
      <c r="U314">
        <v>3.9</v>
      </c>
      <c r="V314">
        <v>16.78038462</v>
      </c>
      <c r="W314">
        <v>83.64961538</v>
      </c>
      <c r="X314">
        <v>3.9</v>
      </c>
      <c r="Y314">
        <v>16.78038462</v>
      </c>
      <c r="Z314">
        <v>39.99</v>
      </c>
      <c r="AA314">
        <v>4</v>
      </c>
      <c r="AB314">
        <v>10.25631579</v>
      </c>
      <c r="AC314">
        <v>85.045000000000002</v>
      </c>
      <c r="AD314" s="1">
        <v>43241</v>
      </c>
      <c r="AE314" t="s">
        <v>115</v>
      </c>
    </row>
    <row r="315" spans="1:31" x14ac:dyDescent="0.3">
      <c r="A315" t="s">
        <v>84</v>
      </c>
      <c r="B315" t="s">
        <v>40</v>
      </c>
      <c r="C315">
        <v>57</v>
      </c>
      <c r="D315">
        <v>787</v>
      </c>
      <c r="E315">
        <v>4</v>
      </c>
      <c r="F315">
        <v>4</v>
      </c>
      <c r="G315">
        <v>35</v>
      </c>
      <c r="H315">
        <v>140</v>
      </c>
      <c r="I315">
        <v>13.637499999999999</v>
      </c>
      <c r="J315">
        <v>8</v>
      </c>
      <c r="K315">
        <v>1867</v>
      </c>
      <c r="L315">
        <v>4.4000000000000004</v>
      </c>
      <c r="M315">
        <v>23</v>
      </c>
      <c r="N315">
        <v>8</v>
      </c>
      <c r="O315">
        <v>3</v>
      </c>
      <c r="P315">
        <v>5</v>
      </c>
      <c r="Q315">
        <v>2018</v>
      </c>
      <c r="R315">
        <v>3.539823009</v>
      </c>
      <c r="S315">
        <v>7776</v>
      </c>
      <c r="T315">
        <v>35</v>
      </c>
      <c r="U315">
        <v>4.4000000000000004</v>
      </c>
      <c r="V315">
        <v>13.637499999999999</v>
      </c>
      <c r="W315">
        <v>35</v>
      </c>
      <c r="X315">
        <v>4.4000000000000004</v>
      </c>
      <c r="Y315">
        <v>13.637499999999999</v>
      </c>
      <c r="Z315">
        <v>35</v>
      </c>
      <c r="AA315">
        <v>4.4000000000000004</v>
      </c>
      <c r="AB315">
        <v>13.637499999999999</v>
      </c>
      <c r="AC315">
        <v>35</v>
      </c>
      <c r="AD315" s="1">
        <v>43241</v>
      </c>
      <c r="AE315" t="s">
        <v>123</v>
      </c>
    </row>
    <row r="316" spans="1:31" x14ac:dyDescent="0.3">
      <c r="A316" t="s">
        <v>74</v>
      </c>
      <c r="B316" t="s">
        <v>26</v>
      </c>
      <c r="C316">
        <v>38</v>
      </c>
      <c r="D316">
        <v>735</v>
      </c>
      <c r="E316">
        <v>2</v>
      </c>
      <c r="F316">
        <v>57</v>
      </c>
      <c r="G316">
        <v>47.9</v>
      </c>
      <c r="H316">
        <v>95.8</v>
      </c>
      <c r="I316">
        <v>12.055</v>
      </c>
      <c r="J316">
        <v>5</v>
      </c>
      <c r="K316">
        <v>800</v>
      </c>
      <c r="L316">
        <v>4.2</v>
      </c>
      <c r="M316">
        <v>23</v>
      </c>
      <c r="N316">
        <v>8</v>
      </c>
      <c r="O316">
        <v>3</v>
      </c>
      <c r="P316">
        <v>5</v>
      </c>
      <c r="Q316">
        <v>2018</v>
      </c>
      <c r="R316">
        <v>3.448275862</v>
      </c>
      <c r="S316">
        <v>8000</v>
      </c>
      <c r="T316">
        <v>83.64961538</v>
      </c>
      <c r="U316">
        <v>3.9</v>
      </c>
      <c r="V316">
        <v>16.78038462</v>
      </c>
      <c r="W316">
        <v>47.9</v>
      </c>
      <c r="X316">
        <v>4.2</v>
      </c>
      <c r="Y316">
        <v>12.055</v>
      </c>
      <c r="Z316">
        <v>39.99</v>
      </c>
      <c r="AA316">
        <v>4</v>
      </c>
      <c r="AB316">
        <v>10.25631579</v>
      </c>
      <c r="AC316">
        <v>47.9</v>
      </c>
      <c r="AD316" s="1">
        <v>43241</v>
      </c>
      <c r="AE316" t="s">
        <v>122</v>
      </c>
    </row>
    <row r="317" spans="1:31" x14ac:dyDescent="0.3">
      <c r="A317" t="s">
        <v>27</v>
      </c>
      <c r="B317" t="s">
        <v>36</v>
      </c>
      <c r="C317">
        <v>58</v>
      </c>
      <c r="D317">
        <v>340</v>
      </c>
      <c r="E317">
        <v>17</v>
      </c>
      <c r="F317">
        <v>102</v>
      </c>
      <c r="G317">
        <v>52.252941176470586</v>
      </c>
      <c r="H317">
        <v>888.3</v>
      </c>
      <c r="I317">
        <v>14.388235290000001</v>
      </c>
      <c r="J317">
        <v>2</v>
      </c>
      <c r="K317">
        <v>1500</v>
      </c>
      <c r="L317">
        <v>4</v>
      </c>
      <c r="M317">
        <v>23</v>
      </c>
      <c r="N317">
        <v>8</v>
      </c>
      <c r="O317">
        <v>3</v>
      </c>
      <c r="P317">
        <v>5</v>
      </c>
      <c r="Q317">
        <v>2018</v>
      </c>
      <c r="R317">
        <v>7.0893755550000002</v>
      </c>
      <c r="S317">
        <v>19800</v>
      </c>
      <c r="T317">
        <v>53.415151520000002</v>
      </c>
      <c r="U317">
        <v>4.0999999999999996</v>
      </c>
      <c r="V317">
        <v>10.753035710000001</v>
      </c>
      <c r="W317">
        <v>53.70952381</v>
      </c>
      <c r="X317">
        <v>4.2</v>
      </c>
      <c r="Y317">
        <v>13.510344829999999</v>
      </c>
      <c r="Z317">
        <v>53.057894740000002</v>
      </c>
      <c r="AA317">
        <v>4.0999999999999996</v>
      </c>
      <c r="AB317">
        <v>12.98</v>
      </c>
      <c r="AC317">
        <v>53.9</v>
      </c>
      <c r="AD317" s="1">
        <v>43241</v>
      </c>
      <c r="AE317" t="s">
        <v>116</v>
      </c>
    </row>
    <row r="318" spans="1:31" x14ac:dyDescent="0.3">
      <c r="A318" t="s">
        <v>50</v>
      </c>
      <c r="B318" t="s">
        <v>26</v>
      </c>
      <c r="C318">
        <v>55</v>
      </c>
      <c r="D318">
        <v>312</v>
      </c>
      <c r="E318">
        <v>14</v>
      </c>
      <c r="F318">
        <v>57</v>
      </c>
      <c r="G318">
        <v>88.24</v>
      </c>
      <c r="H318">
        <v>1235.3599999999999</v>
      </c>
      <c r="I318">
        <v>9.2128571430000008</v>
      </c>
      <c r="J318">
        <v>1</v>
      </c>
      <c r="K318">
        <v>1550</v>
      </c>
      <c r="L318">
        <v>3.3</v>
      </c>
      <c r="M318">
        <v>23</v>
      </c>
      <c r="N318">
        <v>8</v>
      </c>
      <c r="O318">
        <v>3</v>
      </c>
      <c r="P318">
        <v>5</v>
      </c>
      <c r="Q318">
        <v>2018</v>
      </c>
      <c r="R318">
        <v>18.918918919999999</v>
      </c>
      <c r="S318">
        <v>20944</v>
      </c>
      <c r="T318">
        <v>83.64961538</v>
      </c>
      <c r="U318">
        <v>3.9</v>
      </c>
      <c r="V318">
        <v>16.78038462</v>
      </c>
      <c r="W318">
        <v>88.24</v>
      </c>
      <c r="X318">
        <v>3.3</v>
      </c>
      <c r="Y318">
        <v>9.2128571430000008</v>
      </c>
      <c r="Z318">
        <v>39.99</v>
      </c>
      <c r="AA318">
        <v>4</v>
      </c>
      <c r="AB318">
        <v>10.25631579</v>
      </c>
      <c r="AC318">
        <v>90.875</v>
      </c>
      <c r="AD318" s="1">
        <v>43240</v>
      </c>
      <c r="AE318" t="s">
        <v>115</v>
      </c>
    </row>
    <row r="319" spans="1:31" x14ac:dyDescent="0.3">
      <c r="A319" t="s">
        <v>73</v>
      </c>
      <c r="B319" t="s">
        <v>26</v>
      </c>
      <c r="C319">
        <v>54</v>
      </c>
      <c r="D319">
        <v>245</v>
      </c>
      <c r="E319">
        <v>26</v>
      </c>
      <c r="F319">
        <v>57</v>
      </c>
      <c r="G319">
        <v>83.649615384615373</v>
      </c>
      <c r="H319">
        <v>2174.89</v>
      </c>
      <c r="I319">
        <v>16.78038462</v>
      </c>
      <c r="J319">
        <v>1</v>
      </c>
      <c r="K319">
        <v>1383</v>
      </c>
      <c r="L319">
        <v>3.9</v>
      </c>
      <c r="M319">
        <v>23</v>
      </c>
      <c r="N319">
        <v>8</v>
      </c>
      <c r="O319">
        <v>3</v>
      </c>
      <c r="P319">
        <v>5</v>
      </c>
      <c r="Q319">
        <v>2018</v>
      </c>
      <c r="R319">
        <v>18.23424443</v>
      </c>
      <c r="S319">
        <v>20000</v>
      </c>
      <c r="T319">
        <v>83.64961538</v>
      </c>
      <c r="U319">
        <v>3.9</v>
      </c>
      <c r="V319">
        <v>16.78038462</v>
      </c>
      <c r="W319">
        <v>83.64961538</v>
      </c>
      <c r="X319">
        <v>3.9</v>
      </c>
      <c r="Y319">
        <v>16.78038462</v>
      </c>
      <c r="Z319">
        <v>39.99</v>
      </c>
      <c r="AA319">
        <v>4</v>
      </c>
      <c r="AB319">
        <v>10.25631579</v>
      </c>
      <c r="AC319">
        <v>85.045000000000002</v>
      </c>
      <c r="AD319" s="1">
        <v>43240</v>
      </c>
      <c r="AE319" t="s">
        <v>115</v>
      </c>
    </row>
    <row r="320" spans="1:31" x14ac:dyDescent="0.3">
      <c r="A320" t="s">
        <v>27</v>
      </c>
      <c r="B320" t="s">
        <v>36</v>
      </c>
      <c r="C320">
        <v>58</v>
      </c>
      <c r="D320">
        <v>340</v>
      </c>
      <c r="E320">
        <v>17</v>
      </c>
      <c r="F320">
        <v>102</v>
      </c>
      <c r="G320">
        <v>52.252941176470586</v>
      </c>
      <c r="H320">
        <v>888.3</v>
      </c>
      <c r="I320">
        <v>14.388235290000001</v>
      </c>
      <c r="J320">
        <v>2</v>
      </c>
      <c r="K320">
        <v>1500</v>
      </c>
      <c r="L320">
        <v>4</v>
      </c>
      <c r="M320">
        <v>23</v>
      </c>
      <c r="N320">
        <v>8</v>
      </c>
      <c r="O320">
        <v>3</v>
      </c>
      <c r="P320">
        <v>5</v>
      </c>
      <c r="Q320">
        <v>2018</v>
      </c>
      <c r="R320">
        <v>7.0893755550000002</v>
      </c>
      <c r="S320">
        <v>19800</v>
      </c>
      <c r="T320">
        <v>53.415151520000002</v>
      </c>
      <c r="U320">
        <v>4.0999999999999996</v>
      </c>
      <c r="V320">
        <v>10.753035710000001</v>
      </c>
      <c r="W320">
        <v>53.70952381</v>
      </c>
      <c r="X320">
        <v>4.2</v>
      </c>
      <c r="Y320">
        <v>13.510344829999999</v>
      </c>
      <c r="Z320">
        <v>53.057894740000002</v>
      </c>
      <c r="AA320">
        <v>4.0999999999999996</v>
      </c>
      <c r="AB320">
        <v>12.98</v>
      </c>
      <c r="AC320">
        <v>53.9</v>
      </c>
      <c r="AD320" s="1">
        <v>43240</v>
      </c>
      <c r="AE320" t="s">
        <v>116</v>
      </c>
    </row>
    <row r="321" spans="1:31" x14ac:dyDescent="0.3">
      <c r="A321" t="s">
        <v>51</v>
      </c>
      <c r="B321" t="s">
        <v>36</v>
      </c>
      <c r="C321">
        <v>57</v>
      </c>
      <c r="D321">
        <v>339</v>
      </c>
      <c r="E321">
        <v>9</v>
      </c>
      <c r="F321">
        <v>102</v>
      </c>
      <c r="G321">
        <v>53.011111111111113</v>
      </c>
      <c r="H321">
        <v>477.1</v>
      </c>
      <c r="I321">
        <v>16.46</v>
      </c>
      <c r="J321">
        <v>2</v>
      </c>
      <c r="K321">
        <v>1800</v>
      </c>
      <c r="L321">
        <v>4.2</v>
      </c>
      <c r="M321">
        <v>23</v>
      </c>
      <c r="N321">
        <v>8</v>
      </c>
      <c r="O321">
        <v>3</v>
      </c>
      <c r="P321">
        <v>5</v>
      </c>
      <c r="Q321">
        <v>2018</v>
      </c>
      <c r="R321">
        <v>8.7568058079999993</v>
      </c>
      <c r="S321">
        <v>32560</v>
      </c>
      <c r="T321">
        <v>53.415151520000002</v>
      </c>
      <c r="U321">
        <v>4.0999999999999996</v>
      </c>
      <c r="V321">
        <v>10.753035710000001</v>
      </c>
      <c r="W321">
        <v>53.70952381</v>
      </c>
      <c r="X321">
        <v>4.2</v>
      </c>
      <c r="Y321">
        <v>13.510344829999999</v>
      </c>
      <c r="Z321">
        <v>53.057894740000002</v>
      </c>
      <c r="AA321">
        <v>4.0999999999999996</v>
      </c>
      <c r="AB321">
        <v>12.98</v>
      </c>
      <c r="AC321">
        <v>53.9</v>
      </c>
      <c r="AD321" s="1">
        <v>43239</v>
      </c>
      <c r="AE321" t="s">
        <v>122</v>
      </c>
    </row>
    <row r="322" spans="1:31" x14ac:dyDescent="0.3">
      <c r="A322" t="s">
        <v>76</v>
      </c>
      <c r="B322" t="s">
        <v>66</v>
      </c>
      <c r="C322">
        <v>57</v>
      </c>
      <c r="D322">
        <v>272</v>
      </c>
      <c r="E322">
        <v>13</v>
      </c>
      <c r="F322">
        <v>95</v>
      </c>
      <c r="G322">
        <v>99.9</v>
      </c>
      <c r="H322">
        <v>1298.7</v>
      </c>
      <c r="I322">
        <v>19.41076923</v>
      </c>
      <c r="J322">
        <v>1</v>
      </c>
      <c r="K322">
        <v>2500</v>
      </c>
      <c r="L322">
        <v>4.4000000000000004</v>
      </c>
      <c r="M322">
        <v>23</v>
      </c>
      <c r="N322">
        <v>8</v>
      </c>
      <c r="O322">
        <v>3</v>
      </c>
      <c r="P322">
        <v>5</v>
      </c>
      <c r="Q322">
        <v>2018</v>
      </c>
      <c r="R322">
        <v>13.40206186</v>
      </c>
      <c r="S322">
        <v>12000</v>
      </c>
      <c r="T322">
        <v>69.900000000000006</v>
      </c>
      <c r="U322">
        <v>4.0999999999999996</v>
      </c>
      <c r="V322">
        <v>3.8016304349999999</v>
      </c>
      <c r="W322">
        <v>35</v>
      </c>
      <c r="X322">
        <v>3.7</v>
      </c>
      <c r="Y322">
        <v>14.634545449999999</v>
      </c>
      <c r="Z322">
        <v>99.9</v>
      </c>
      <c r="AA322">
        <v>4.4000000000000004</v>
      </c>
      <c r="AB322">
        <v>19.41076923</v>
      </c>
      <c r="AC322">
        <v>99.9</v>
      </c>
      <c r="AD322" s="1">
        <v>43238</v>
      </c>
      <c r="AE322" t="s">
        <v>114</v>
      </c>
    </row>
    <row r="323" spans="1:31" x14ac:dyDescent="0.3">
      <c r="A323" t="s">
        <v>41</v>
      </c>
      <c r="B323" t="s">
        <v>32</v>
      </c>
      <c r="C323">
        <v>60</v>
      </c>
      <c r="D323">
        <v>2644</v>
      </c>
      <c r="E323">
        <v>19</v>
      </c>
      <c r="F323">
        <v>159</v>
      </c>
      <c r="G323">
        <v>330</v>
      </c>
      <c r="H323">
        <v>6270</v>
      </c>
      <c r="I323">
        <v>15.74789474</v>
      </c>
      <c r="J323">
        <v>6</v>
      </c>
      <c r="K323">
        <v>400</v>
      </c>
      <c r="L323">
        <v>4.2</v>
      </c>
      <c r="M323">
        <v>23</v>
      </c>
      <c r="N323">
        <v>8</v>
      </c>
      <c r="O323">
        <v>3</v>
      </c>
      <c r="P323">
        <v>5</v>
      </c>
      <c r="Q323">
        <v>2018</v>
      </c>
      <c r="R323">
        <v>12.025316460000001</v>
      </c>
      <c r="S323">
        <v>2992</v>
      </c>
      <c r="T323">
        <v>23.99</v>
      </c>
      <c r="U323">
        <v>4.3</v>
      </c>
      <c r="V323">
        <v>7.9885714290000003</v>
      </c>
      <c r="W323">
        <v>79.989999999999995</v>
      </c>
      <c r="X323">
        <v>4.0999999999999996</v>
      </c>
      <c r="Y323">
        <v>21.943124999999998</v>
      </c>
      <c r="Z323">
        <v>58.99</v>
      </c>
      <c r="AA323">
        <v>3.9</v>
      </c>
      <c r="AB323">
        <v>9.4224999999999994</v>
      </c>
      <c r="AC323">
        <v>330</v>
      </c>
      <c r="AD323" s="1">
        <v>43238</v>
      </c>
      <c r="AE323" t="s">
        <v>114</v>
      </c>
    </row>
    <row r="324" spans="1:31" x14ac:dyDescent="0.3">
      <c r="A324" t="s">
        <v>45</v>
      </c>
      <c r="B324" t="s">
        <v>33</v>
      </c>
      <c r="C324">
        <v>35</v>
      </c>
      <c r="D324">
        <v>514</v>
      </c>
      <c r="E324">
        <v>32</v>
      </c>
      <c r="F324">
        <v>260</v>
      </c>
      <c r="G324">
        <v>132.53125</v>
      </c>
      <c r="H324">
        <v>4241</v>
      </c>
      <c r="I324">
        <v>15.7621875</v>
      </c>
      <c r="J324">
        <v>2</v>
      </c>
      <c r="K324">
        <v>4338</v>
      </c>
      <c r="L324">
        <v>3.8</v>
      </c>
      <c r="M324">
        <v>23</v>
      </c>
      <c r="N324">
        <v>8</v>
      </c>
      <c r="O324">
        <v>3</v>
      </c>
      <c r="P324">
        <v>5</v>
      </c>
      <c r="Q324">
        <v>2018</v>
      </c>
      <c r="R324">
        <v>29.357798169999999</v>
      </c>
      <c r="S324">
        <v>2856</v>
      </c>
      <c r="T324">
        <v>103.79252339999999</v>
      </c>
      <c r="U324">
        <v>4.2</v>
      </c>
      <c r="V324">
        <v>9.5438596000000001E-2</v>
      </c>
      <c r="W324">
        <v>105</v>
      </c>
      <c r="X324">
        <v>4.2</v>
      </c>
      <c r="Y324">
        <v>11.3772973</v>
      </c>
      <c r="Z324">
        <v>132.53125</v>
      </c>
      <c r="AA324">
        <v>3.8</v>
      </c>
      <c r="AB324">
        <v>15.7621875</v>
      </c>
      <c r="AC324">
        <v>150.1333333</v>
      </c>
      <c r="AD324" s="1">
        <v>43238</v>
      </c>
      <c r="AE324" t="s">
        <v>115</v>
      </c>
    </row>
    <row r="325" spans="1:31" x14ac:dyDescent="0.3">
      <c r="A325" t="s">
        <v>61</v>
      </c>
      <c r="B325" t="s">
        <v>36</v>
      </c>
      <c r="C325">
        <v>33</v>
      </c>
      <c r="D325">
        <v>2188</v>
      </c>
      <c r="E325">
        <v>3</v>
      </c>
      <c r="F325">
        <v>102</v>
      </c>
      <c r="G325">
        <v>179</v>
      </c>
      <c r="H325">
        <v>537</v>
      </c>
      <c r="I325">
        <v>24.37</v>
      </c>
      <c r="J325">
        <v>2</v>
      </c>
      <c r="K325">
        <v>7650</v>
      </c>
      <c r="L325">
        <v>4.2</v>
      </c>
      <c r="M325">
        <v>23</v>
      </c>
      <c r="N325">
        <v>8</v>
      </c>
      <c r="O325">
        <v>3</v>
      </c>
      <c r="P325">
        <v>5</v>
      </c>
      <c r="Q325">
        <v>2018</v>
      </c>
      <c r="R325">
        <v>3.846153846</v>
      </c>
      <c r="S325">
        <v>8000</v>
      </c>
      <c r="T325">
        <v>53.415151520000002</v>
      </c>
      <c r="U325">
        <v>4.0999999999999996</v>
      </c>
      <c r="V325">
        <v>10.753035710000001</v>
      </c>
      <c r="W325">
        <v>53.70952381</v>
      </c>
      <c r="X325">
        <v>4.2</v>
      </c>
      <c r="Y325">
        <v>13.510344829999999</v>
      </c>
      <c r="Z325">
        <v>53.057894740000002</v>
      </c>
      <c r="AA325">
        <v>4.0999999999999996</v>
      </c>
      <c r="AB325">
        <v>12.98</v>
      </c>
      <c r="AC325">
        <v>179</v>
      </c>
      <c r="AD325" s="1">
        <v>43238</v>
      </c>
      <c r="AE325" t="s">
        <v>114</v>
      </c>
    </row>
    <row r="326" spans="1:31" x14ac:dyDescent="0.3">
      <c r="A326" t="s">
        <v>51</v>
      </c>
      <c r="B326" t="s">
        <v>36</v>
      </c>
      <c r="C326">
        <v>57</v>
      </c>
      <c r="D326">
        <v>339</v>
      </c>
      <c r="E326">
        <v>9</v>
      </c>
      <c r="F326">
        <v>102</v>
      </c>
      <c r="G326">
        <v>53.011111111111113</v>
      </c>
      <c r="H326">
        <v>477.1</v>
      </c>
      <c r="I326">
        <v>16.46</v>
      </c>
      <c r="J326">
        <v>2</v>
      </c>
      <c r="K326">
        <v>1800</v>
      </c>
      <c r="L326">
        <v>4.2</v>
      </c>
      <c r="M326">
        <v>23</v>
      </c>
      <c r="N326">
        <v>8</v>
      </c>
      <c r="O326">
        <v>3</v>
      </c>
      <c r="P326">
        <v>5</v>
      </c>
      <c r="Q326">
        <v>2018</v>
      </c>
      <c r="R326">
        <v>8.7568058079999993</v>
      </c>
      <c r="S326">
        <v>32560</v>
      </c>
      <c r="T326">
        <v>53.415151520000002</v>
      </c>
      <c r="U326">
        <v>4.0999999999999996</v>
      </c>
      <c r="V326">
        <v>10.753035710000001</v>
      </c>
      <c r="W326">
        <v>53.70952381</v>
      </c>
      <c r="X326">
        <v>4.2</v>
      </c>
      <c r="Y326">
        <v>13.510344829999999</v>
      </c>
      <c r="Z326">
        <v>53.057894740000002</v>
      </c>
      <c r="AA326">
        <v>4.0999999999999996</v>
      </c>
      <c r="AB326">
        <v>12.98</v>
      </c>
      <c r="AC326">
        <v>53.9</v>
      </c>
      <c r="AD326" s="1">
        <v>43238</v>
      </c>
      <c r="AE326" t="s">
        <v>122</v>
      </c>
    </row>
    <row r="327" spans="1:31" x14ac:dyDescent="0.3">
      <c r="A327" t="s">
        <v>44</v>
      </c>
      <c r="B327" t="s">
        <v>33</v>
      </c>
      <c r="C327">
        <v>46</v>
      </c>
      <c r="D327">
        <v>501</v>
      </c>
      <c r="E327">
        <v>23</v>
      </c>
      <c r="F327">
        <v>260</v>
      </c>
      <c r="G327">
        <v>258.96956521739133</v>
      </c>
      <c r="H327">
        <v>5956.3</v>
      </c>
      <c r="I327">
        <v>13.631304350000001</v>
      </c>
      <c r="J327">
        <v>4</v>
      </c>
      <c r="K327">
        <v>363</v>
      </c>
      <c r="L327">
        <v>3.7</v>
      </c>
      <c r="M327">
        <v>23</v>
      </c>
      <c r="N327">
        <v>8</v>
      </c>
      <c r="O327">
        <v>3</v>
      </c>
      <c r="P327">
        <v>5</v>
      </c>
      <c r="Q327">
        <v>2018</v>
      </c>
      <c r="R327">
        <v>25.555555559999998</v>
      </c>
      <c r="S327">
        <v>3042</v>
      </c>
      <c r="T327">
        <v>103.79252339999999</v>
      </c>
      <c r="U327">
        <v>4.2</v>
      </c>
      <c r="V327">
        <v>9.5438596000000001E-2</v>
      </c>
      <c r="W327">
        <v>105</v>
      </c>
      <c r="X327">
        <v>4.2</v>
      </c>
      <c r="Y327">
        <v>11.3772973</v>
      </c>
      <c r="Z327">
        <v>132.53125</v>
      </c>
      <c r="AA327">
        <v>3.8</v>
      </c>
      <c r="AB327">
        <v>15.7621875</v>
      </c>
      <c r="AC327">
        <v>280.66666670000001</v>
      </c>
      <c r="AD327" s="1">
        <v>43237</v>
      </c>
      <c r="AE327" t="s">
        <v>115</v>
      </c>
    </row>
    <row r="328" spans="1:31" x14ac:dyDescent="0.3">
      <c r="A328" t="s">
        <v>62</v>
      </c>
      <c r="B328" t="s">
        <v>32</v>
      </c>
      <c r="C328">
        <v>48</v>
      </c>
      <c r="D328">
        <v>575</v>
      </c>
      <c r="E328">
        <v>7</v>
      </c>
      <c r="F328">
        <v>159</v>
      </c>
      <c r="G328">
        <v>23.990000000000002</v>
      </c>
      <c r="H328">
        <v>167.93</v>
      </c>
      <c r="I328">
        <v>7.9885714290000003</v>
      </c>
      <c r="J328">
        <v>1</v>
      </c>
      <c r="K328">
        <v>100</v>
      </c>
      <c r="L328">
        <v>4.3</v>
      </c>
      <c r="M328">
        <v>23</v>
      </c>
      <c r="N328">
        <v>8</v>
      </c>
      <c r="O328">
        <v>3</v>
      </c>
      <c r="P328">
        <v>5</v>
      </c>
      <c r="Q328">
        <v>2018</v>
      </c>
      <c r="R328">
        <v>9.8055555559999998</v>
      </c>
      <c r="S328">
        <v>4500</v>
      </c>
      <c r="T328">
        <v>23.99</v>
      </c>
      <c r="U328">
        <v>4.3</v>
      </c>
      <c r="V328">
        <v>7.9885714290000003</v>
      </c>
      <c r="W328">
        <v>79.989999999999995</v>
      </c>
      <c r="X328">
        <v>4.0999999999999996</v>
      </c>
      <c r="Y328">
        <v>21.943124999999998</v>
      </c>
      <c r="Z328">
        <v>58.99</v>
      </c>
      <c r="AA328">
        <v>3.9</v>
      </c>
      <c r="AB328">
        <v>9.4224999999999994</v>
      </c>
      <c r="AC328">
        <v>23.94</v>
      </c>
      <c r="AD328" s="1">
        <v>43236</v>
      </c>
      <c r="AE328" t="s">
        <v>122</v>
      </c>
    </row>
    <row r="329" spans="1:31" x14ac:dyDescent="0.3">
      <c r="A329" t="s">
        <v>64</v>
      </c>
      <c r="B329" t="s">
        <v>30</v>
      </c>
      <c r="C329">
        <v>33</v>
      </c>
      <c r="D329">
        <v>256</v>
      </c>
      <c r="E329">
        <v>11</v>
      </c>
      <c r="F329">
        <v>78</v>
      </c>
      <c r="G329">
        <v>79.718181818181819</v>
      </c>
      <c r="H329">
        <v>876.9</v>
      </c>
      <c r="I329">
        <v>14.41454545</v>
      </c>
      <c r="J329">
        <v>1</v>
      </c>
      <c r="K329">
        <v>180</v>
      </c>
      <c r="L329">
        <v>3.5</v>
      </c>
      <c r="M329">
        <v>23</v>
      </c>
      <c r="N329">
        <v>8</v>
      </c>
      <c r="O329">
        <v>3</v>
      </c>
      <c r="P329">
        <v>5</v>
      </c>
      <c r="Q329">
        <v>2018</v>
      </c>
      <c r="R329">
        <v>6.4705882350000001</v>
      </c>
      <c r="S329">
        <v>2210</v>
      </c>
      <c r="T329">
        <v>119</v>
      </c>
      <c r="U329">
        <v>4.2</v>
      </c>
      <c r="V329">
        <v>39.217199999999998</v>
      </c>
      <c r="W329">
        <v>149.9</v>
      </c>
      <c r="X329">
        <v>4.3</v>
      </c>
      <c r="Y329">
        <v>18.943076919999999</v>
      </c>
      <c r="Z329">
        <v>79.8</v>
      </c>
      <c r="AA329">
        <v>3.5</v>
      </c>
      <c r="AB329">
        <v>14.41454545</v>
      </c>
      <c r="AC329">
        <v>80.666666669999998</v>
      </c>
      <c r="AD329" s="1">
        <v>43236</v>
      </c>
      <c r="AE329" t="s">
        <v>116</v>
      </c>
    </row>
    <row r="330" spans="1:31" x14ac:dyDescent="0.3">
      <c r="A330" t="s">
        <v>64</v>
      </c>
      <c r="B330" t="s">
        <v>30</v>
      </c>
      <c r="C330">
        <v>33</v>
      </c>
      <c r="D330">
        <v>256</v>
      </c>
      <c r="E330">
        <v>11</v>
      </c>
      <c r="F330">
        <v>78</v>
      </c>
      <c r="G330">
        <v>79.718181818181819</v>
      </c>
      <c r="H330">
        <v>876.9</v>
      </c>
      <c r="I330">
        <v>14.41454545</v>
      </c>
      <c r="J330">
        <v>1</v>
      </c>
      <c r="K330">
        <v>180</v>
      </c>
      <c r="L330">
        <v>3.5</v>
      </c>
      <c r="M330">
        <v>23</v>
      </c>
      <c r="N330">
        <v>8</v>
      </c>
      <c r="O330">
        <v>3</v>
      </c>
      <c r="P330">
        <v>5</v>
      </c>
      <c r="Q330">
        <v>2018</v>
      </c>
      <c r="R330">
        <v>6.4705882350000001</v>
      </c>
      <c r="S330">
        <v>2210</v>
      </c>
      <c r="T330">
        <v>119</v>
      </c>
      <c r="U330">
        <v>4.2</v>
      </c>
      <c r="V330">
        <v>39.217199999999998</v>
      </c>
      <c r="W330">
        <v>149.9</v>
      </c>
      <c r="X330">
        <v>4.3</v>
      </c>
      <c r="Y330">
        <v>18.943076919999999</v>
      </c>
      <c r="Z330">
        <v>79.8</v>
      </c>
      <c r="AA330">
        <v>3.5</v>
      </c>
      <c r="AB330">
        <v>14.41454545</v>
      </c>
      <c r="AC330">
        <v>80.666666669999998</v>
      </c>
      <c r="AD330" s="1">
        <v>43235</v>
      </c>
      <c r="AE330" t="s">
        <v>116</v>
      </c>
    </row>
    <row r="331" spans="1:31" x14ac:dyDescent="0.3">
      <c r="A331" t="s">
        <v>42</v>
      </c>
      <c r="B331" t="s">
        <v>32</v>
      </c>
      <c r="C331">
        <v>59</v>
      </c>
      <c r="D331">
        <v>492</v>
      </c>
      <c r="E331">
        <v>4</v>
      </c>
      <c r="F331">
        <v>159</v>
      </c>
      <c r="G331">
        <v>58.99</v>
      </c>
      <c r="H331">
        <v>235.96</v>
      </c>
      <c r="I331">
        <v>9.4224999999999994</v>
      </c>
      <c r="J331">
        <v>2</v>
      </c>
      <c r="K331">
        <v>200</v>
      </c>
      <c r="L331">
        <v>3.9</v>
      </c>
      <c r="M331">
        <v>23</v>
      </c>
      <c r="N331">
        <v>8</v>
      </c>
      <c r="O331">
        <v>3</v>
      </c>
      <c r="P331">
        <v>5</v>
      </c>
      <c r="Q331">
        <v>2018</v>
      </c>
      <c r="R331">
        <v>8.1428571430000005</v>
      </c>
      <c r="S331">
        <v>3960</v>
      </c>
      <c r="T331">
        <v>23.99</v>
      </c>
      <c r="U331">
        <v>4.3</v>
      </c>
      <c r="V331">
        <v>7.9885714290000003</v>
      </c>
      <c r="W331">
        <v>79.989999999999995</v>
      </c>
      <c r="X331">
        <v>4.0999999999999996</v>
      </c>
      <c r="Y331">
        <v>21.943124999999998</v>
      </c>
      <c r="Z331">
        <v>58.99</v>
      </c>
      <c r="AA331">
        <v>3.9</v>
      </c>
      <c r="AB331">
        <v>9.4224999999999994</v>
      </c>
      <c r="AC331">
        <v>58.99</v>
      </c>
      <c r="AD331" s="1">
        <v>43235</v>
      </c>
      <c r="AE331" t="s">
        <v>115</v>
      </c>
    </row>
    <row r="332" spans="1:31" x14ac:dyDescent="0.3">
      <c r="A332" t="s">
        <v>54</v>
      </c>
      <c r="B332" t="s">
        <v>32</v>
      </c>
      <c r="C332">
        <v>59</v>
      </c>
      <c r="D332">
        <v>492</v>
      </c>
      <c r="E332">
        <v>16</v>
      </c>
      <c r="F332">
        <v>159</v>
      </c>
      <c r="G332">
        <v>79.989999999999995</v>
      </c>
      <c r="H332">
        <v>1279.8399999999999</v>
      </c>
      <c r="I332">
        <v>21.943124999999998</v>
      </c>
      <c r="J332">
        <v>3</v>
      </c>
      <c r="K332">
        <v>250</v>
      </c>
      <c r="L332">
        <v>4.0999999999999996</v>
      </c>
      <c r="M332">
        <v>23</v>
      </c>
      <c r="N332">
        <v>8</v>
      </c>
      <c r="O332">
        <v>3</v>
      </c>
      <c r="P332">
        <v>5</v>
      </c>
      <c r="Q332">
        <v>2018</v>
      </c>
      <c r="R332">
        <v>9.1344405379999998</v>
      </c>
      <c r="S332">
        <v>3960</v>
      </c>
      <c r="T332">
        <v>23.99</v>
      </c>
      <c r="U332">
        <v>4.3</v>
      </c>
      <c r="V332">
        <v>7.9885714290000003</v>
      </c>
      <c r="W332">
        <v>79.989999999999995</v>
      </c>
      <c r="X332">
        <v>4.0999999999999996</v>
      </c>
      <c r="Y332">
        <v>21.943124999999998</v>
      </c>
      <c r="Z332">
        <v>58.99</v>
      </c>
      <c r="AA332">
        <v>3.9</v>
      </c>
      <c r="AB332">
        <v>9.4224999999999994</v>
      </c>
      <c r="AC332">
        <v>79.989999999999995</v>
      </c>
      <c r="AD332" s="1">
        <v>43235</v>
      </c>
      <c r="AE332" t="s">
        <v>115</v>
      </c>
    </row>
    <row r="333" spans="1:31" x14ac:dyDescent="0.3">
      <c r="A333" t="s">
        <v>43</v>
      </c>
      <c r="B333" t="s">
        <v>33</v>
      </c>
      <c r="C333">
        <v>59</v>
      </c>
      <c r="D333">
        <v>319</v>
      </c>
      <c r="E333">
        <v>5</v>
      </c>
      <c r="F333">
        <v>260</v>
      </c>
      <c r="G333">
        <v>78</v>
      </c>
      <c r="H333">
        <v>390</v>
      </c>
      <c r="I333">
        <v>15.3</v>
      </c>
      <c r="J333">
        <v>4</v>
      </c>
      <c r="K333">
        <v>250</v>
      </c>
      <c r="L333">
        <v>3.9</v>
      </c>
      <c r="M333">
        <v>23</v>
      </c>
      <c r="N333">
        <v>8</v>
      </c>
      <c r="O333">
        <v>3</v>
      </c>
      <c r="P333">
        <v>5</v>
      </c>
      <c r="Q333">
        <v>2018</v>
      </c>
      <c r="R333">
        <v>3.5971223019999998</v>
      </c>
      <c r="S333">
        <v>640</v>
      </c>
      <c r="T333">
        <v>103.79252339999999</v>
      </c>
      <c r="U333">
        <v>4.2</v>
      </c>
      <c r="V333">
        <v>9.5438596000000001E-2</v>
      </c>
      <c r="W333">
        <v>105</v>
      </c>
      <c r="X333">
        <v>4.2</v>
      </c>
      <c r="Y333">
        <v>11.3772973</v>
      </c>
      <c r="Z333">
        <v>132.53125</v>
      </c>
      <c r="AA333">
        <v>3.8</v>
      </c>
      <c r="AB333">
        <v>15.7621875</v>
      </c>
      <c r="AC333">
        <v>78</v>
      </c>
      <c r="AD333" s="1">
        <v>43235</v>
      </c>
      <c r="AE333" t="s">
        <v>116</v>
      </c>
    </row>
    <row r="334" spans="1:31" x14ac:dyDescent="0.3">
      <c r="A334" t="s">
        <v>51</v>
      </c>
      <c r="B334" t="s">
        <v>36</v>
      </c>
      <c r="C334">
        <v>57</v>
      </c>
      <c r="D334">
        <v>339</v>
      </c>
      <c r="E334">
        <v>9</v>
      </c>
      <c r="F334">
        <v>102</v>
      </c>
      <c r="G334">
        <v>53.011111111111113</v>
      </c>
      <c r="H334">
        <v>477.1</v>
      </c>
      <c r="I334">
        <v>16.46</v>
      </c>
      <c r="J334">
        <v>2</v>
      </c>
      <c r="K334">
        <v>1800</v>
      </c>
      <c r="L334">
        <v>4.2</v>
      </c>
      <c r="M334">
        <v>23</v>
      </c>
      <c r="N334">
        <v>8</v>
      </c>
      <c r="O334">
        <v>3</v>
      </c>
      <c r="P334">
        <v>5</v>
      </c>
      <c r="Q334">
        <v>2018</v>
      </c>
      <c r="R334">
        <v>8.7568058079999993</v>
      </c>
      <c r="S334">
        <v>32560</v>
      </c>
      <c r="T334">
        <v>53.415151520000002</v>
      </c>
      <c r="U334">
        <v>4.0999999999999996</v>
      </c>
      <c r="V334">
        <v>10.753035710000001</v>
      </c>
      <c r="W334">
        <v>53.70952381</v>
      </c>
      <c r="X334">
        <v>4.2</v>
      </c>
      <c r="Y334">
        <v>13.510344829999999</v>
      </c>
      <c r="Z334">
        <v>53.057894740000002</v>
      </c>
      <c r="AA334">
        <v>4.0999999999999996</v>
      </c>
      <c r="AB334">
        <v>12.98</v>
      </c>
      <c r="AC334">
        <v>53.9</v>
      </c>
      <c r="AD334" s="1">
        <v>43235</v>
      </c>
      <c r="AE334" t="s">
        <v>122</v>
      </c>
    </row>
    <row r="335" spans="1:31" x14ac:dyDescent="0.3">
      <c r="A335" t="s">
        <v>50</v>
      </c>
      <c r="B335" t="s">
        <v>26</v>
      </c>
      <c r="C335">
        <v>55</v>
      </c>
      <c r="D335">
        <v>312</v>
      </c>
      <c r="E335">
        <v>14</v>
      </c>
      <c r="F335">
        <v>57</v>
      </c>
      <c r="G335">
        <v>88.24</v>
      </c>
      <c r="H335">
        <v>1235.3599999999999</v>
      </c>
      <c r="I335">
        <v>9.2128571430000008</v>
      </c>
      <c r="J335">
        <v>1</v>
      </c>
      <c r="K335">
        <v>1550</v>
      </c>
      <c r="L335">
        <v>3.3</v>
      </c>
      <c r="M335">
        <v>23</v>
      </c>
      <c r="N335">
        <v>8</v>
      </c>
      <c r="O335">
        <v>3</v>
      </c>
      <c r="P335">
        <v>5</v>
      </c>
      <c r="Q335">
        <v>2018</v>
      </c>
      <c r="R335">
        <v>18.918918919999999</v>
      </c>
      <c r="S335">
        <v>20944</v>
      </c>
      <c r="T335">
        <v>83.64961538</v>
      </c>
      <c r="U335">
        <v>3.9</v>
      </c>
      <c r="V335">
        <v>16.78038462</v>
      </c>
      <c r="W335">
        <v>88.24</v>
      </c>
      <c r="X335">
        <v>3.3</v>
      </c>
      <c r="Y335">
        <v>9.2128571430000008</v>
      </c>
      <c r="Z335">
        <v>39.99</v>
      </c>
      <c r="AA335">
        <v>4</v>
      </c>
      <c r="AB335">
        <v>10.25631579</v>
      </c>
      <c r="AC335">
        <v>90.875</v>
      </c>
      <c r="AD335" s="1">
        <v>43234</v>
      </c>
      <c r="AE335" t="s">
        <v>115</v>
      </c>
    </row>
    <row r="336" spans="1:31" x14ac:dyDescent="0.3">
      <c r="A336" t="s">
        <v>64</v>
      </c>
      <c r="B336" t="s">
        <v>30</v>
      </c>
      <c r="C336">
        <v>33</v>
      </c>
      <c r="D336">
        <v>256</v>
      </c>
      <c r="E336">
        <v>11</v>
      </c>
      <c r="F336">
        <v>78</v>
      </c>
      <c r="G336">
        <v>79.718181818181819</v>
      </c>
      <c r="H336">
        <v>876.9</v>
      </c>
      <c r="I336">
        <v>14.41454545</v>
      </c>
      <c r="J336">
        <v>1</v>
      </c>
      <c r="K336">
        <v>180</v>
      </c>
      <c r="L336">
        <v>3.5</v>
      </c>
      <c r="M336">
        <v>23</v>
      </c>
      <c r="N336">
        <v>8</v>
      </c>
      <c r="O336">
        <v>3</v>
      </c>
      <c r="P336">
        <v>5</v>
      </c>
      <c r="Q336">
        <v>2018</v>
      </c>
      <c r="R336">
        <v>6.4705882350000001</v>
      </c>
      <c r="S336">
        <v>2210</v>
      </c>
      <c r="T336">
        <v>119</v>
      </c>
      <c r="U336">
        <v>4.2</v>
      </c>
      <c r="V336">
        <v>39.217199999999998</v>
      </c>
      <c r="W336">
        <v>149.9</v>
      </c>
      <c r="X336">
        <v>4.3</v>
      </c>
      <c r="Y336">
        <v>18.943076919999999</v>
      </c>
      <c r="Z336">
        <v>79.8</v>
      </c>
      <c r="AA336">
        <v>3.5</v>
      </c>
      <c r="AB336">
        <v>14.41454545</v>
      </c>
      <c r="AC336">
        <v>80.666666669999998</v>
      </c>
      <c r="AD336" s="1">
        <v>43234</v>
      </c>
      <c r="AE336" t="s">
        <v>116</v>
      </c>
    </row>
    <row r="337" spans="1:31" x14ac:dyDescent="0.3">
      <c r="A337" t="s">
        <v>41</v>
      </c>
      <c r="B337" t="s">
        <v>32</v>
      </c>
      <c r="C337">
        <v>60</v>
      </c>
      <c r="D337">
        <v>2644</v>
      </c>
      <c r="E337">
        <v>19</v>
      </c>
      <c r="F337">
        <v>159</v>
      </c>
      <c r="G337">
        <v>330</v>
      </c>
      <c r="H337">
        <v>6270</v>
      </c>
      <c r="I337">
        <v>15.74789474</v>
      </c>
      <c r="J337">
        <v>6</v>
      </c>
      <c r="K337">
        <v>400</v>
      </c>
      <c r="L337">
        <v>4.2</v>
      </c>
      <c r="M337">
        <v>23</v>
      </c>
      <c r="N337">
        <v>8</v>
      </c>
      <c r="O337">
        <v>3</v>
      </c>
      <c r="P337">
        <v>5</v>
      </c>
      <c r="Q337">
        <v>2018</v>
      </c>
      <c r="R337">
        <v>12.025316460000001</v>
      </c>
      <c r="S337">
        <v>2992</v>
      </c>
      <c r="T337">
        <v>23.99</v>
      </c>
      <c r="U337">
        <v>4.3</v>
      </c>
      <c r="V337">
        <v>7.9885714290000003</v>
      </c>
      <c r="W337">
        <v>79.989999999999995</v>
      </c>
      <c r="X337">
        <v>4.0999999999999996</v>
      </c>
      <c r="Y337">
        <v>21.943124999999998</v>
      </c>
      <c r="Z337">
        <v>58.99</v>
      </c>
      <c r="AA337">
        <v>3.9</v>
      </c>
      <c r="AB337">
        <v>9.4224999999999994</v>
      </c>
      <c r="AC337">
        <v>330</v>
      </c>
      <c r="AD337" s="1">
        <v>43234</v>
      </c>
      <c r="AE337" t="s">
        <v>114</v>
      </c>
    </row>
    <row r="338" spans="1:31" x14ac:dyDescent="0.3">
      <c r="A338" t="s">
        <v>38</v>
      </c>
      <c r="B338" t="s">
        <v>33</v>
      </c>
      <c r="C338">
        <v>58</v>
      </c>
      <c r="D338">
        <v>3006</v>
      </c>
      <c r="E338">
        <v>37</v>
      </c>
      <c r="F338">
        <v>260</v>
      </c>
      <c r="G338">
        <v>105</v>
      </c>
      <c r="H338">
        <v>3885</v>
      </c>
      <c r="I338">
        <v>11.3772973</v>
      </c>
      <c r="J338">
        <v>2</v>
      </c>
      <c r="K338">
        <v>1000</v>
      </c>
      <c r="L338">
        <v>4.2</v>
      </c>
      <c r="M338">
        <v>23</v>
      </c>
      <c r="N338">
        <v>8</v>
      </c>
      <c r="O338">
        <v>3</v>
      </c>
      <c r="P338">
        <v>5</v>
      </c>
      <c r="Q338">
        <v>2018</v>
      </c>
      <c r="R338">
        <v>18.592964819999999</v>
      </c>
      <c r="S338">
        <v>7632</v>
      </c>
      <c r="T338">
        <v>117.44129030000001</v>
      </c>
      <c r="U338">
        <v>4.2</v>
      </c>
      <c r="V338">
        <v>9.5438596000000001E-2</v>
      </c>
      <c r="W338">
        <v>105</v>
      </c>
      <c r="X338">
        <v>4.2</v>
      </c>
      <c r="Y338">
        <v>11.3772973</v>
      </c>
      <c r="Z338">
        <v>132.53125</v>
      </c>
      <c r="AA338">
        <v>3.8</v>
      </c>
      <c r="AB338">
        <v>15.7621875</v>
      </c>
      <c r="AC338">
        <v>105</v>
      </c>
      <c r="AD338" s="1">
        <v>43234</v>
      </c>
      <c r="AE338" t="s">
        <v>122</v>
      </c>
    </row>
    <row r="339" spans="1:31" x14ac:dyDescent="0.3">
      <c r="A339" t="s">
        <v>61</v>
      </c>
      <c r="B339" t="s">
        <v>36</v>
      </c>
      <c r="C339">
        <v>33</v>
      </c>
      <c r="D339">
        <v>2188</v>
      </c>
      <c r="E339">
        <v>3</v>
      </c>
      <c r="F339">
        <v>102</v>
      </c>
      <c r="G339">
        <v>179</v>
      </c>
      <c r="H339">
        <v>537</v>
      </c>
      <c r="I339">
        <v>24.37</v>
      </c>
      <c r="J339">
        <v>2</v>
      </c>
      <c r="K339">
        <v>7650</v>
      </c>
      <c r="L339">
        <v>4.2</v>
      </c>
      <c r="M339">
        <v>23</v>
      </c>
      <c r="N339">
        <v>8</v>
      </c>
      <c r="O339">
        <v>3</v>
      </c>
      <c r="P339">
        <v>5</v>
      </c>
      <c r="Q339">
        <v>2018</v>
      </c>
      <c r="R339">
        <v>3.846153846</v>
      </c>
      <c r="S339">
        <v>8000</v>
      </c>
      <c r="T339">
        <v>53.415151520000002</v>
      </c>
      <c r="U339">
        <v>4.0999999999999996</v>
      </c>
      <c r="V339">
        <v>10.753035710000001</v>
      </c>
      <c r="W339">
        <v>53.70952381</v>
      </c>
      <c r="X339">
        <v>4.2</v>
      </c>
      <c r="Y339">
        <v>13.510344829999999</v>
      </c>
      <c r="Z339">
        <v>53.057894740000002</v>
      </c>
      <c r="AA339">
        <v>4.0999999999999996</v>
      </c>
      <c r="AB339">
        <v>12.98</v>
      </c>
      <c r="AC339">
        <v>179</v>
      </c>
      <c r="AD339" s="1">
        <v>43234</v>
      </c>
      <c r="AE339" t="s">
        <v>114</v>
      </c>
    </row>
    <row r="340" spans="1:31" x14ac:dyDescent="0.3">
      <c r="A340" t="s">
        <v>79</v>
      </c>
      <c r="B340" t="s">
        <v>32</v>
      </c>
      <c r="C340">
        <v>55</v>
      </c>
      <c r="D340">
        <v>388</v>
      </c>
      <c r="E340">
        <v>22</v>
      </c>
      <c r="F340">
        <v>159</v>
      </c>
      <c r="G340">
        <v>29.9</v>
      </c>
      <c r="H340">
        <v>657.8</v>
      </c>
      <c r="I340">
        <v>9.7727272729999992</v>
      </c>
      <c r="J340">
        <v>1</v>
      </c>
      <c r="K340">
        <v>250</v>
      </c>
      <c r="L340">
        <v>4.5</v>
      </c>
      <c r="M340">
        <v>23</v>
      </c>
      <c r="N340">
        <v>8</v>
      </c>
      <c r="O340">
        <v>3</v>
      </c>
      <c r="P340">
        <v>5</v>
      </c>
      <c r="Q340">
        <v>2018</v>
      </c>
      <c r="R340">
        <v>17.741935479999999</v>
      </c>
      <c r="S340">
        <v>1200</v>
      </c>
      <c r="T340">
        <v>23.99</v>
      </c>
      <c r="U340">
        <v>4.3</v>
      </c>
      <c r="V340">
        <v>7.9885714290000003</v>
      </c>
      <c r="W340">
        <v>79.989999999999995</v>
      </c>
      <c r="X340">
        <v>4.0999999999999996</v>
      </c>
      <c r="Y340">
        <v>21.943124999999998</v>
      </c>
      <c r="Z340">
        <v>58.99</v>
      </c>
      <c r="AA340">
        <v>3.9</v>
      </c>
      <c r="AB340">
        <v>9.4224999999999994</v>
      </c>
      <c r="AC340">
        <v>29.9</v>
      </c>
      <c r="AD340" s="1">
        <v>43233</v>
      </c>
      <c r="AE340" t="s">
        <v>122</v>
      </c>
    </row>
    <row r="341" spans="1:31" x14ac:dyDescent="0.3">
      <c r="A341" t="s">
        <v>37</v>
      </c>
      <c r="B341" t="s">
        <v>36</v>
      </c>
      <c r="C341">
        <v>59</v>
      </c>
      <c r="D341">
        <v>341</v>
      </c>
      <c r="E341">
        <v>29</v>
      </c>
      <c r="F341">
        <v>102</v>
      </c>
      <c r="G341">
        <v>53.762068965517237</v>
      </c>
      <c r="H341">
        <v>1559.1</v>
      </c>
      <c r="I341">
        <v>13.510344829999999</v>
      </c>
      <c r="J341">
        <v>2</v>
      </c>
      <c r="K341">
        <v>1750</v>
      </c>
      <c r="L341">
        <v>4.2</v>
      </c>
      <c r="M341">
        <v>23</v>
      </c>
      <c r="N341">
        <v>8</v>
      </c>
      <c r="O341">
        <v>3</v>
      </c>
      <c r="P341">
        <v>5</v>
      </c>
      <c r="Q341">
        <v>2018</v>
      </c>
      <c r="R341">
        <v>9.1151640650000001</v>
      </c>
      <c r="S341">
        <v>32560</v>
      </c>
      <c r="T341">
        <v>53.415151520000002</v>
      </c>
      <c r="U341">
        <v>4.0999999999999996</v>
      </c>
      <c r="V341">
        <v>10.753035710000001</v>
      </c>
      <c r="W341">
        <v>53.70952381</v>
      </c>
      <c r="X341">
        <v>4.2</v>
      </c>
      <c r="Y341">
        <v>13.510344829999999</v>
      </c>
      <c r="Z341">
        <v>53.057894740000002</v>
      </c>
      <c r="AA341">
        <v>4.0999999999999996</v>
      </c>
      <c r="AB341">
        <v>12.98</v>
      </c>
      <c r="AC341">
        <v>53.9</v>
      </c>
      <c r="AD341" s="1">
        <v>43233</v>
      </c>
      <c r="AE341" t="s">
        <v>114</v>
      </c>
    </row>
    <row r="342" spans="1:31" x14ac:dyDescent="0.3">
      <c r="A342" t="s">
        <v>76</v>
      </c>
      <c r="B342" t="s">
        <v>66</v>
      </c>
      <c r="C342">
        <v>57</v>
      </c>
      <c r="D342">
        <v>272</v>
      </c>
      <c r="E342">
        <v>13</v>
      </c>
      <c r="F342">
        <v>95</v>
      </c>
      <c r="G342">
        <v>99.9</v>
      </c>
      <c r="H342">
        <v>1298.7</v>
      </c>
      <c r="I342">
        <v>19.41076923</v>
      </c>
      <c r="J342">
        <v>1</v>
      </c>
      <c r="K342">
        <v>2500</v>
      </c>
      <c r="L342">
        <v>4.4000000000000004</v>
      </c>
      <c r="M342">
        <v>23</v>
      </c>
      <c r="N342">
        <v>8</v>
      </c>
      <c r="O342">
        <v>3</v>
      </c>
      <c r="P342">
        <v>5</v>
      </c>
      <c r="Q342">
        <v>2018</v>
      </c>
      <c r="R342">
        <v>13.40206186</v>
      </c>
      <c r="S342">
        <v>12000</v>
      </c>
      <c r="T342">
        <v>69.900000000000006</v>
      </c>
      <c r="U342">
        <v>4.0999999999999996</v>
      </c>
      <c r="V342">
        <v>3.8016304349999999</v>
      </c>
      <c r="W342">
        <v>35</v>
      </c>
      <c r="X342">
        <v>3.7</v>
      </c>
      <c r="Y342">
        <v>14.634545449999999</v>
      </c>
      <c r="Z342">
        <v>99.9</v>
      </c>
      <c r="AA342">
        <v>4.4000000000000004</v>
      </c>
      <c r="AB342">
        <v>19.41076923</v>
      </c>
      <c r="AC342">
        <v>99.9</v>
      </c>
      <c r="AD342" s="1">
        <v>43232</v>
      </c>
      <c r="AE342" t="s">
        <v>114</v>
      </c>
    </row>
    <row r="343" spans="1:31" x14ac:dyDescent="0.3">
      <c r="A343" t="s">
        <v>50</v>
      </c>
      <c r="B343" t="s">
        <v>26</v>
      </c>
      <c r="C343">
        <v>55</v>
      </c>
      <c r="D343">
        <v>312</v>
      </c>
      <c r="E343">
        <v>14</v>
      </c>
      <c r="F343">
        <v>57</v>
      </c>
      <c r="G343">
        <v>88.24</v>
      </c>
      <c r="H343">
        <v>1235.3599999999999</v>
      </c>
      <c r="I343">
        <v>9.2128571430000008</v>
      </c>
      <c r="J343">
        <v>1</v>
      </c>
      <c r="K343">
        <v>1550</v>
      </c>
      <c r="L343">
        <v>3.3</v>
      </c>
      <c r="M343">
        <v>23</v>
      </c>
      <c r="N343">
        <v>8</v>
      </c>
      <c r="O343">
        <v>3</v>
      </c>
      <c r="P343">
        <v>5</v>
      </c>
      <c r="Q343">
        <v>2018</v>
      </c>
      <c r="R343">
        <v>18.918918919999999</v>
      </c>
      <c r="S343">
        <v>20944</v>
      </c>
      <c r="T343">
        <v>83.64961538</v>
      </c>
      <c r="U343">
        <v>3.9</v>
      </c>
      <c r="V343">
        <v>16.78038462</v>
      </c>
      <c r="W343">
        <v>88.24</v>
      </c>
      <c r="X343">
        <v>3.3</v>
      </c>
      <c r="Y343">
        <v>9.2128571430000008</v>
      </c>
      <c r="Z343">
        <v>39.99</v>
      </c>
      <c r="AA343">
        <v>4</v>
      </c>
      <c r="AB343">
        <v>10.25631579</v>
      </c>
      <c r="AC343">
        <v>90.875</v>
      </c>
      <c r="AD343" s="1">
        <v>43232</v>
      </c>
      <c r="AE343" t="s">
        <v>115</v>
      </c>
    </row>
    <row r="344" spans="1:31" x14ac:dyDescent="0.3">
      <c r="A344" t="s">
        <v>58</v>
      </c>
      <c r="B344" t="s">
        <v>33</v>
      </c>
      <c r="C344">
        <v>35</v>
      </c>
      <c r="D344">
        <v>640</v>
      </c>
      <c r="E344">
        <v>30</v>
      </c>
      <c r="F344">
        <v>260</v>
      </c>
      <c r="G344">
        <v>145.16666666666666</v>
      </c>
      <c r="H344">
        <v>4355</v>
      </c>
      <c r="I344">
        <v>16.259</v>
      </c>
      <c r="J344">
        <v>1</v>
      </c>
      <c r="K344">
        <v>335</v>
      </c>
      <c r="L344">
        <v>4.0999999999999996</v>
      </c>
      <c r="M344">
        <v>23</v>
      </c>
      <c r="N344">
        <v>8</v>
      </c>
      <c r="O344">
        <v>3</v>
      </c>
      <c r="P344">
        <v>5</v>
      </c>
      <c r="Q344">
        <v>2018</v>
      </c>
      <c r="R344">
        <v>26.548672570000001</v>
      </c>
      <c r="S344">
        <v>2992</v>
      </c>
      <c r="T344">
        <v>118.3636364</v>
      </c>
      <c r="U344">
        <v>4.2</v>
      </c>
      <c r="V344">
        <v>9.5438596000000001E-2</v>
      </c>
      <c r="W344">
        <v>105</v>
      </c>
      <c r="X344">
        <v>4.2</v>
      </c>
      <c r="Y344">
        <v>11.3772973</v>
      </c>
      <c r="Z344">
        <v>132.53125</v>
      </c>
      <c r="AA344">
        <v>3.8</v>
      </c>
      <c r="AB344">
        <v>15.7621875</v>
      </c>
      <c r="AC344">
        <v>150.34230769999999</v>
      </c>
      <c r="AD344" s="1">
        <v>43232</v>
      </c>
      <c r="AE344" t="s">
        <v>115</v>
      </c>
    </row>
    <row r="345" spans="1:31" x14ac:dyDescent="0.3">
      <c r="A345" t="s">
        <v>37</v>
      </c>
      <c r="B345" t="s">
        <v>36</v>
      </c>
      <c r="C345">
        <v>59</v>
      </c>
      <c r="D345">
        <v>341</v>
      </c>
      <c r="E345">
        <v>29</v>
      </c>
      <c r="F345">
        <v>102</v>
      </c>
      <c r="G345">
        <v>53.762068965517237</v>
      </c>
      <c r="H345">
        <v>1559.1</v>
      </c>
      <c r="I345">
        <v>13.510344829999999</v>
      </c>
      <c r="J345">
        <v>2</v>
      </c>
      <c r="K345">
        <v>1750</v>
      </c>
      <c r="L345">
        <v>4.2</v>
      </c>
      <c r="M345">
        <v>23</v>
      </c>
      <c r="N345">
        <v>8</v>
      </c>
      <c r="O345">
        <v>3</v>
      </c>
      <c r="P345">
        <v>5</v>
      </c>
      <c r="Q345">
        <v>2018</v>
      </c>
      <c r="R345">
        <v>9.1151640650000001</v>
      </c>
      <c r="S345">
        <v>32560</v>
      </c>
      <c r="T345">
        <v>53.415151520000002</v>
      </c>
      <c r="U345">
        <v>4.0999999999999996</v>
      </c>
      <c r="V345">
        <v>10.753035710000001</v>
      </c>
      <c r="W345">
        <v>53.70952381</v>
      </c>
      <c r="X345">
        <v>4.2</v>
      </c>
      <c r="Y345">
        <v>13.510344829999999</v>
      </c>
      <c r="Z345">
        <v>53.057894740000002</v>
      </c>
      <c r="AA345">
        <v>4.0999999999999996</v>
      </c>
      <c r="AB345">
        <v>12.98</v>
      </c>
      <c r="AC345">
        <v>53.9</v>
      </c>
      <c r="AD345" s="1">
        <v>43232</v>
      </c>
      <c r="AE345" t="s">
        <v>114</v>
      </c>
    </row>
    <row r="346" spans="1:31" x14ac:dyDescent="0.3">
      <c r="A346" t="s">
        <v>60</v>
      </c>
      <c r="B346" t="s">
        <v>33</v>
      </c>
      <c r="C346">
        <v>35</v>
      </c>
      <c r="D346">
        <v>591</v>
      </c>
      <c r="E346">
        <v>22</v>
      </c>
      <c r="F346">
        <v>260</v>
      </c>
      <c r="G346">
        <v>118.13181818181819</v>
      </c>
      <c r="H346">
        <v>2598.9</v>
      </c>
      <c r="I346">
        <v>14.71227273</v>
      </c>
      <c r="J346">
        <v>3</v>
      </c>
      <c r="K346">
        <v>444</v>
      </c>
      <c r="L346">
        <v>4</v>
      </c>
      <c r="M346">
        <v>23</v>
      </c>
      <c r="N346">
        <v>8</v>
      </c>
      <c r="O346">
        <v>3</v>
      </c>
      <c r="P346">
        <v>5</v>
      </c>
      <c r="Q346">
        <v>2018</v>
      </c>
      <c r="R346">
        <v>30.555555559999998</v>
      </c>
      <c r="S346">
        <v>4480</v>
      </c>
      <c r="T346">
        <v>103.79252339999999</v>
      </c>
      <c r="U346">
        <v>4.2</v>
      </c>
      <c r="V346">
        <v>9.5438596000000001E-2</v>
      </c>
      <c r="W346">
        <v>105</v>
      </c>
      <c r="X346">
        <v>4.2</v>
      </c>
      <c r="Y346">
        <v>11.3772973</v>
      </c>
      <c r="Z346">
        <v>132.53125</v>
      </c>
      <c r="AA346">
        <v>3.8</v>
      </c>
      <c r="AB346">
        <v>15.7621875</v>
      </c>
      <c r="AC346">
        <v>119.19</v>
      </c>
      <c r="AD346" s="1">
        <v>43230</v>
      </c>
      <c r="AE346" t="s">
        <v>115</v>
      </c>
    </row>
    <row r="347" spans="1:31" x14ac:dyDescent="0.3">
      <c r="A347" t="s">
        <v>71</v>
      </c>
      <c r="B347" t="s">
        <v>35</v>
      </c>
      <c r="C347">
        <v>49</v>
      </c>
      <c r="D347">
        <v>100</v>
      </c>
      <c r="E347">
        <v>3</v>
      </c>
      <c r="F347">
        <v>3</v>
      </c>
      <c r="G347">
        <v>36.199999999999996</v>
      </c>
      <c r="H347">
        <v>108.6</v>
      </c>
      <c r="I347">
        <v>15.87</v>
      </c>
      <c r="J347">
        <v>4</v>
      </c>
      <c r="K347">
        <v>150</v>
      </c>
      <c r="L347">
        <v>4.2</v>
      </c>
      <c r="M347">
        <v>23</v>
      </c>
      <c r="N347">
        <v>8</v>
      </c>
      <c r="O347">
        <v>3</v>
      </c>
      <c r="P347">
        <v>5</v>
      </c>
      <c r="Q347">
        <v>2018</v>
      </c>
      <c r="R347">
        <v>12.5</v>
      </c>
      <c r="S347">
        <v>2304</v>
      </c>
      <c r="T347">
        <v>36.200000000000003</v>
      </c>
      <c r="U347">
        <v>4.2</v>
      </c>
      <c r="V347">
        <v>15.87</v>
      </c>
      <c r="W347">
        <v>36.200000000000003</v>
      </c>
      <c r="X347">
        <v>4.2</v>
      </c>
      <c r="Y347">
        <v>15.87</v>
      </c>
      <c r="Z347">
        <v>36.200000000000003</v>
      </c>
      <c r="AA347">
        <v>4.2</v>
      </c>
      <c r="AB347">
        <v>15.87</v>
      </c>
      <c r="AC347">
        <v>35.057142859999999</v>
      </c>
      <c r="AD347" s="1">
        <v>43230</v>
      </c>
      <c r="AE347" t="s">
        <v>123</v>
      </c>
    </row>
    <row r="348" spans="1:31" x14ac:dyDescent="0.3">
      <c r="A348" t="s">
        <v>74</v>
      </c>
      <c r="B348" t="s">
        <v>26</v>
      </c>
      <c r="C348">
        <v>38</v>
      </c>
      <c r="D348">
        <v>735</v>
      </c>
      <c r="E348">
        <v>2</v>
      </c>
      <c r="F348">
        <v>57</v>
      </c>
      <c r="G348">
        <v>47.9</v>
      </c>
      <c r="H348">
        <v>95.8</v>
      </c>
      <c r="I348">
        <v>12.055</v>
      </c>
      <c r="J348">
        <v>5</v>
      </c>
      <c r="K348">
        <v>800</v>
      </c>
      <c r="L348">
        <v>4.2</v>
      </c>
      <c r="M348">
        <v>23</v>
      </c>
      <c r="N348">
        <v>8</v>
      </c>
      <c r="O348">
        <v>3</v>
      </c>
      <c r="P348">
        <v>5</v>
      </c>
      <c r="Q348">
        <v>2018</v>
      </c>
      <c r="R348">
        <v>3.448275862</v>
      </c>
      <c r="S348">
        <v>8000</v>
      </c>
      <c r="T348">
        <v>83.64961538</v>
      </c>
      <c r="U348">
        <v>3.9</v>
      </c>
      <c r="V348">
        <v>16.78038462</v>
      </c>
      <c r="W348">
        <v>47.9</v>
      </c>
      <c r="X348">
        <v>4.2</v>
      </c>
      <c r="Y348">
        <v>12.055</v>
      </c>
      <c r="Z348">
        <v>39.99</v>
      </c>
      <c r="AA348">
        <v>4</v>
      </c>
      <c r="AB348">
        <v>10.25631579</v>
      </c>
      <c r="AC348">
        <v>47.9</v>
      </c>
      <c r="AD348" s="1">
        <v>43230</v>
      </c>
      <c r="AE348" t="s">
        <v>122</v>
      </c>
    </row>
    <row r="349" spans="1:31" x14ac:dyDescent="0.3">
      <c r="A349" t="s">
        <v>62</v>
      </c>
      <c r="B349" t="s">
        <v>32</v>
      </c>
      <c r="C349">
        <v>48</v>
      </c>
      <c r="D349">
        <v>575</v>
      </c>
      <c r="E349">
        <v>7</v>
      </c>
      <c r="F349">
        <v>159</v>
      </c>
      <c r="G349">
        <v>23.990000000000002</v>
      </c>
      <c r="H349">
        <v>167.93</v>
      </c>
      <c r="I349">
        <v>7.9885714290000003</v>
      </c>
      <c r="J349">
        <v>1</v>
      </c>
      <c r="K349">
        <v>100</v>
      </c>
      <c r="L349">
        <v>4.3</v>
      </c>
      <c r="M349">
        <v>23</v>
      </c>
      <c r="N349">
        <v>8</v>
      </c>
      <c r="O349">
        <v>3</v>
      </c>
      <c r="P349">
        <v>5</v>
      </c>
      <c r="Q349">
        <v>2018</v>
      </c>
      <c r="R349">
        <v>9.8055555559999998</v>
      </c>
      <c r="S349">
        <v>4500</v>
      </c>
      <c r="T349">
        <v>23.99</v>
      </c>
      <c r="U349">
        <v>4.3</v>
      </c>
      <c r="V349">
        <v>7.9885714290000003</v>
      </c>
      <c r="W349">
        <v>79.989999999999995</v>
      </c>
      <c r="X349">
        <v>4.0999999999999996</v>
      </c>
      <c r="Y349">
        <v>21.943124999999998</v>
      </c>
      <c r="Z349">
        <v>58.99</v>
      </c>
      <c r="AA349">
        <v>3.9</v>
      </c>
      <c r="AB349">
        <v>9.4224999999999994</v>
      </c>
      <c r="AC349">
        <v>23.94</v>
      </c>
      <c r="AD349" s="1">
        <v>43229</v>
      </c>
      <c r="AE349" t="s">
        <v>122</v>
      </c>
    </row>
    <row r="350" spans="1:31" x14ac:dyDescent="0.3">
      <c r="A350" t="s">
        <v>84</v>
      </c>
      <c r="B350" t="s">
        <v>40</v>
      </c>
      <c r="C350">
        <v>57</v>
      </c>
      <c r="D350">
        <v>787</v>
      </c>
      <c r="E350">
        <v>4</v>
      </c>
      <c r="F350">
        <v>4</v>
      </c>
      <c r="G350">
        <v>35</v>
      </c>
      <c r="H350">
        <v>140</v>
      </c>
      <c r="I350">
        <v>13.637499999999999</v>
      </c>
      <c r="J350">
        <v>8</v>
      </c>
      <c r="K350">
        <v>1867</v>
      </c>
      <c r="L350">
        <v>4.4000000000000004</v>
      </c>
      <c r="M350">
        <v>23</v>
      </c>
      <c r="N350">
        <v>8</v>
      </c>
      <c r="O350">
        <v>3</v>
      </c>
      <c r="P350">
        <v>5</v>
      </c>
      <c r="Q350">
        <v>2018</v>
      </c>
      <c r="R350">
        <v>3.539823009</v>
      </c>
      <c r="S350">
        <v>7776</v>
      </c>
      <c r="T350">
        <v>35</v>
      </c>
      <c r="U350">
        <v>4.4000000000000004</v>
      </c>
      <c r="V350">
        <v>13.637499999999999</v>
      </c>
      <c r="W350">
        <v>35</v>
      </c>
      <c r="X350">
        <v>4.4000000000000004</v>
      </c>
      <c r="Y350">
        <v>13.637499999999999</v>
      </c>
      <c r="Z350">
        <v>35</v>
      </c>
      <c r="AA350">
        <v>4.4000000000000004</v>
      </c>
      <c r="AB350">
        <v>13.637499999999999</v>
      </c>
      <c r="AC350">
        <v>35</v>
      </c>
      <c r="AD350" s="1">
        <v>43229</v>
      </c>
      <c r="AE350" t="s">
        <v>123</v>
      </c>
    </row>
    <row r="351" spans="1:31" x14ac:dyDescent="0.3">
      <c r="A351" t="s">
        <v>52</v>
      </c>
      <c r="B351" t="s">
        <v>66</v>
      </c>
      <c r="C351">
        <v>41</v>
      </c>
      <c r="D351">
        <v>789</v>
      </c>
      <c r="E351">
        <v>4</v>
      </c>
      <c r="F351">
        <v>95</v>
      </c>
      <c r="G351">
        <v>35</v>
      </c>
      <c r="H351">
        <v>140</v>
      </c>
      <c r="I351">
        <v>11.58</v>
      </c>
      <c r="J351">
        <v>1</v>
      </c>
      <c r="K351">
        <v>950</v>
      </c>
      <c r="L351">
        <v>3.8</v>
      </c>
      <c r="M351">
        <v>23</v>
      </c>
      <c r="N351">
        <v>8</v>
      </c>
      <c r="O351">
        <v>3</v>
      </c>
      <c r="P351">
        <v>5</v>
      </c>
      <c r="Q351">
        <v>2018</v>
      </c>
      <c r="R351">
        <v>9.0909090910000003</v>
      </c>
      <c r="S351">
        <v>14000</v>
      </c>
      <c r="T351">
        <v>69.900000000000006</v>
      </c>
      <c r="U351">
        <v>4.0999999999999996</v>
      </c>
      <c r="V351">
        <v>3.8016304349999999</v>
      </c>
      <c r="W351">
        <v>35</v>
      </c>
      <c r="X351">
        <v>3.7</v>
      </c>
      <c r="Y351">
        <v>14.634545449999999</v>
      </c>
      <c r="Z351">
        <v>99.9</v>
      </c>
      <c r="AA351">
        <v>4.4000000000000004</v>
      </c>
      <c r="AB351">
        <v>19.41076923</v>
      </c>
      <c r="AC351">
        <v>35</v>
      </c>
      <c r="AD351" s="1">
        <v>43228</v>
      </c>
      <c r="AE351" t="s">
        <v>116</v>
      </c>
    </row>
    <row r="352" spans="1:31" x14ac:dyDescent="0.3">
      <c r="A352" t="s">
        <v>79</v>
      </c>
      <c r="B352" t="s">
        <v>32</v>
      </c>
      <c r="C352">
        <v>55</v>
      </c>
      <c r="D352">
        <v>388</v>
      </c>
      <c r="E352">
        <v>22</v>
      </c>
      <c r="F352">
        <v>159</v>
      </c>
      <c r="G352">
        <v>29.9</v>
      </c>
      <c r="H352">
        <v>657.8</v>
      </c>
      <c r="I352">
        <v>9.7727272729999992</v>
      </c>
      <c r="J352">
        <v>1</v>
      </c>
      <c r="K352">
        <v>250</v>
      </c>
      <c r="L352">
        <v>4.5</v>
      </c>
      <c r="M352">
        <v>23</v>
      </c>
      <c r="N352">
        <v>8</v>
      </c>
      <c r="O352">
        <v>3</v>
      </c>
      <c r="P352">
        <v>5</v>
      </c>
      <c r="Q352">
        <v>2018</v>
      </c>
      <c r="R352">
        <v>17.741935479999999</v>
      </c>
      <c r="S352">
        <v>1200</v>
      </c>
      <c r="T352">
        <v>23.99</v>
      </c>
      <c r="U352">
        <v>4.3</v>
      </c>
      <c r="V352">
        <v>7.9885714290000003</v>
      </c>
      <c r="W352">
        <v>79.989999999999995</v>
      </c>
      <c r="X352">
        <v>4.0999999999999996</v>
      </c>
      <c r="Y352">
        <v>21.943124999999998</v>
      </c>
      <c r="Z352">
        <v>58.99</v>
      </c>
      <c r="AA352">
        <v>3.9</v>
      </c>
      <c r="AB352">
        <v>9.4224999999999994</v>
      </c>
      <c r="AC352">
        <v>29.9</v>
      </c>
      <c r="AD352" s="1">
        <v>43228</v>
      </c>
      <c r="AE352" t="s">
        <v>122</v>
      </c>
    </row>
    <row r="353" spans="1:31" x14ac:dyDescent="0.3">
      <c r="A353" t="s">
        <v>60</v>
      </c>
      <c r="B353" t="s">
        <v>33</v>
      </c>
      <c r="C353">
        <v>35</v>
      </c>
      <c r="D353">
        <v>591</v>
      </c>
      <c r="E353">
        <v>22</v>
      </c>
      <c r="F353">
        <v>260</v>
      </c>
      <c r="G353">
        <v>118.13181818181819</v>
      </c>
      <c r="H353">
        <v>2598.9</v>
      </c>
      <c r="I353">
        <v>14.71227273</v>
      </c>
      <c r="J353">
        <v>3</v>
      </c>
      <c r="K353">
        <v>444</v>
      </c>
      <c r="L353">
        <v>4</v>
      </c>
      <c r="M353">
        <v>23</v>
      </c>
      <c r="N353">
        <v>8</v>
      </c>
      <c r="O353">
        <v>3</v>
      </c>
      <c r="P353">
        <v>5</v>
      </c>
      <c r="Q353">
        <v>2018</v>
      </c>
      <c r="R353">
        <v>30.555555559999998</v>
      </c>
      <c r="S353">
        <v>4480</v>
      </c>
      <c r="T353">
        <v>103.79252339999999</v>
      </c>
      <c r="U353">
        <v>4.2</v>
      </c>
      <c r="V353">
        <v>9.5438596000000001E-2</v>
      </c>
      <c r="W353">
        <v>105</v>
      </c>
      <c r="X353">
        <v>4.2</v>
      </c>
      <c r="Y353">
        <v>11.3772973</v>
      </c>
      <c r="Z353">
        <v>132.53125</v>
      </c>
      <c r="AA353">
        <v>3.8</v>
      </c>
      <c r="AB353">
        <v>15.7621875</v>
      </c>
      <c r="AC353">
        <v>119.19</v>
      </c>
      <c r="AD353" s="1">
        <v>43228</v>
      </c>
      <c r="AE353" t="s">
        <v>115</v>
      </c>
    </row>
    <row r="354" spans="1:31" x14ac:dyDescent="0.3">
      <c r="A354" t="s">
        <v>51</v>
      </c>
      <c r="B354" t="s">
        <v>36</v>
      </c>
      <c r="C354">
        <v>57</v>
      </c>
      <c r="D354">
        <v>339</v>
      </c>
      <c r="E354">
        <v>9</v>
      </c>
      <c r="F354">
        <v>102</v>
      </c>
      <c r="G354">
        <v>53.011111111111113</v>
      </c>
      <c r="H354">
        <v>477.1</v>
      </c>
      <c r="I354">
        <v>16.46</v>
      </c>
      <c r="J354">
        <v>2</v>
      </c>
      <c r="K354">
        <v>1800</v>
      </c>
      <c r="L354">
        <v>4.2</v>
      </c>
      <c r="M354">
        <v>23</v>
      </c>
      <c r="N354">
        <v>8</v>
      </c>
      <c r="O354">
        <v>3</v>
      </c>
      <c r="P354">
        <v>5</v>
      </c>
      <c r="Q354">
        <v>2018</v>
      </c>
      <c r="R354">
        <v>8.7568058079999993</v>
      </c>
      <c r="S354">
        <v>32560</v>
      </c>
      <c r="T354">
        <v>53.415151520000002</v>
      </c>
      <c r="U354">
        <v>4.0999999999999996</v>
      </c>
      <c r="V354">
        <v>10.753035710000001</v>
      </c>
      <c r="W354">
        <v>53.70952381</v>
      </c>
      <c r="X354">
        <v>4.2</v>
      </c>
      <c r="Y354">
        <v>13.510344829999999</v>
      </c>
      <c r="Z354">
        <v>53.057894740000002</v>
      </c>
      <c r="AA354">
        <v>4.0999999999999996</v>
      </c>
      <c r="AB354">
        <v>12.98</v>
      </c>
      <c r="AC354">
        <v>53.9</v>
      </c>
      <c r="AD354" s="1">
        <v>43228</v>
      </c>
      <c r="AE354" t="s">
        <v>122</v>
      </c>
    </row>
    <row r="355" spans="1:31" x14ac:dyDescent="0.3">
      <c r="A355" t="s">
        <v>51</v>
      </c>
      <c r="B355" t="s">
        <v>36</v>
      </c>
      <c r="C355">
        <v>57</v>
      </c>
      <c r="D355">
        <v>339</v>
      </c>
      <c r="E355">
        <v>9</v>
      </c>
      <c r="F355">
        <v>102</v>
      </c>
      <c r="G355">
        <v>53.011111111111113</v>
      </c>
      <c r="H355">
        <v>477.1</v>
      </c>
      <c r="I355">
        <v>16.46</v>
      </c>
      <c r="J355">
        <v>2</v>
      </c>
      <c r="K355">
        <v>1800</v>
      </c>
      <c r="L355">
        <v>4.2</v>
      </c>
      <c r="M355">
        <v>23</v>
      </c>
      <c r="N355">
        <v>8</v>
      </c>
      <c r="O355">
        <v>3</v>
      </c>
      <c r="P355">
        <v>5</v>
      </c>
      <c r="Q355">
        <v>2018</v>
      </c>
      <c r="R355">
        <v>8.7568058079999993</v>
      </c>
      <c r="S355">
        <v>32560</v>
      </c>
      <c r="T355">
        <v>53.415151520000002</v>
      </c>
      <c r="U355">
        <v>4.0999999999999996</v>
      </c>
      <c r="V355">
        <v>10.753035710000001</v>
      </c>
      <c r="W355">
        <v>53.70952381</v>
      </c>
      <c r="X355">
        <v>4.2</v>
      </c>
      <c r="Y355">
        <v>13.510344829999999</v>
      </c>
      <c r="Z355">
        <v>53.057894740000002</v>
      </c>
      <c r="AA355">
        <v>4.0999999999999996</v>
      </c>
      <c r="AB355">
        <v>12.98</v>
      </c>
      <c r="AC355">
        <v>53.9</v>
      </c>
      <c r="AD355" s="1">
        <v>43227</v>
      </c>
      <c r="AE355" t="s">
        <v>122</v>
      </c>
    </row>
    <row r="356" spans="1:31" x14ac:dyDescent="0.3">
      <c r="A356" t="s">
        <v>62</v>
      </c>
      <c r="B356" t="s">
        <v>32</v>
      </c>
      <c r="C356">
        <v>48</v>
      </c>
      <c r="D356">
        <v>575</v>
      </c>
      <c r="E356">
        <v>7</v>
      </c>
      <c r="F356">
        <v>159</v>
      </c>
      <c r="G356">
        <v>23.990000000000002</v>
      </c>
      <c r="H356">
        <v>167.93</v>
      </c>
      <c r="I356">
        <v>7.9885714290000003</v>
      </c>
      <c r="J356">
        <v>1</v>
      </c>
      <c r="K356">
        <v>100</v>
      </c>
      <c r="L356">
        <v>4.3</v>
      </c>
      <c r="M356">
        <v>23</v>
      </c>
      <c r="N356">
        <v>8</v>
      </c>
      <c r="O356">
        <v>3</v>
      </c>
      <c r="P356">
        <v>5</v>
      </c>
      <c r="Q356">
        <v>2018</v>
      </c>
      <c r="R356">
        <v>9.8055555559999998</v>
      </c>
      <c r="S356">
        <v>4500</v>
      </c>
      <c r="T356">
        <v>23.99</v>
      </c>
      <c r="U356">
        <v>4.3</v>
      </c>
      <c r="V356">
        <v>7.9885714290000003</v>
      </c>
      <c r="W356">
        <v>79.989999999999995</v>
      </c>
      <c r="X356">
        <v>4.0999999999999996</v>
      </c>
      <c r="Y356">
        <v>21.943124999999998</v>
      </c>
      <c r="Z356">
        <v>58.99</v>
      </c>
      <c r="AA356">
        <v>3.9</v>
      </c>
      <c r="AB356">
        <v>9.4224999999999994</v>
      </c>
      <c r="AC356">
        <v>23.94</v>
      </c>
      <c r="AD356" s="1">
        <v>43225</v>
      </c>
      <c r="AE356" t="s">
        <v>122</v>
      </c>
    </row>
    <row r="357" spans="1:31" x14ac:dyDescent="0.3">
      <c r="A357" t="s">
        <v>54</v>
      </c>
      <c r="B357" t="s">
        <v>32</v>
      </c>
      <c r="C357">
        <v>59</v>
      </c>
      <c r="D357">
        <v>492</v>
      </c>
      <c r="E357">
        <v>16</v>
      </c>
      <c r="F357">
        <v>159</v>
      </c>
      <c r="G357">
        <v>79.989999999999995</v>
      </c>
      <c r="H357">
        <v>1279.8399999999999</v>
      </c>
      <c r="I357">
        <v>21.943124999999998</v>
      </c>
      <c r="J357">
        <v>3</v>
      </c>
      <c r="K357">
        <v>250</v>
      </c>
      <c r="L357">
        <v>4.0999999999999996</v>
      </c>
      <c r="M357">
        <v>23</v>
      </c>
      <c r="N357">
        <v>8</v>
      </c>
      <c r="O357">
        <v>3</v>
      </c>
      <c r="P357">
        <v>5</v>
      </c>
      <c r="Q357">
        <v>2018</v>
      </c>
      <c r="R357">
        <v>9.1344405379999998</v>
      </c>
      <c r="S357">
        <v>3960</v>
      </c>
      <c r="T357">
        <v>23.99</v>
      </c>
      <c r="U357">
        <v>4.3</v>
      </c>
      <c r="V357">
        <v>7.9885714290000003</v>
      </c>
      <c r="W357">
        <v>79.989999999999995</v>
      </c>
      <c r="X357">
        <v>4.0999999999999996</v>
      </c>
      <c r="Y357">
        <v>21.943124999999998</v>
      </c>
      <c r="Z357">
        <v>58.99</v>
      </c>
      <c r="AA357">
        <v>3.9</v>
      </c>
      <c r="AB357">
        <v>9.4224999999999994</v>
      </c>
      <c r="AC357">
        <v>79.989999999999995</v>
      </c>
      <c r="AD357" s="1">
        <v>43225</v>
      </c>
      <c r="AE357" t="s">
        <v>115</v>
      </c>
    </row>
    <row r="358" spans="1:31" x14ac:dyDescent="0.3">
      <c r="A358" t="s">
        <v>45</v>
      </c>
      <c r="B358" t="s">
        <v>33</v>
      </c>
      <c r="C358">
        <v>35</v>
      </c>
      <c r="D358">
        <v>514</v>
      </c>
      <c r="E358">
        <v>32</v>
      </c>
      <c r="F358">
        <v>260</v>
      </c>
      <c r="G358">
        <v>132.53125</v>
      </c>
      <c r="H358">
        <v>4241</v>
      </c>
      <c r="I358">
        <v>15.7621875</v>
      </c>
      <c r="J358">
        <v>2</v>
      </c>
      <c r="K358">
        <v>4338</v>
      </c>
      <c r="L358">
        <v>3.8</v>
      </c>
      <c r="M358">
        <v>23</v>
      </c>
      <c r="N358">
        <v>8</v>
      </c>
      <c r="O358">
        <v>3</v>
      </c>
      <c r="P358">
        <v>5</v>
      </c>
      <c r="Q358">
        <v>2018</v>
      </c>
      <c r="R358">
        <v>29.357798169999999</v>
      </c>
      <c r="S358">
        <v>2856</v>
      </c>
      <c r="T358">
        <v>103.79252339999999</v>
      </c>
      <c r="U358">
        <v>4.2</v>
      </c>
      <c r="V358">
        <v>9.5438596000000001E-2</v>
      </c>
      <c r="W358">
        <v>105</v>
      </c>
      <c r="X358">
        <v>4.2</v>
      </c>
      <c r="Y358">
        <v>11.3772973</v>
      </c>
      <c r="Z358">
        <v>132.53125</v>
      </c>
      <c r="AA358">
        <v>3.8</v>
      </c>
      <c r="AB358">
        <v>15.7621875</v>
      </c>
      <c r="AC358">
        <v>150.1333333</v>
      </c>
      <c r="AD358" s="1">
        <v>43225</v>
      </c>
      <c r="AE358" t="s">
        <v>115</v>
      </c>
    </row>
    <row r="359" spans="1:31" x14ac:dyDescent="0.3">
      <c r="A359" t="s">
        <v>51</v>
      </c>
      <c r="B359" t="s">
        <v>36</v>
      </c>
      <c r="C359">
        <v>57</v>
      </c>
      <c r="D359">
        <v>339</v>
      </c>
      <c r="E359">
        <v>9</v>
      </c>
      <c r="F359">
        <v>102</v>
      </c>
      <c r="G359">
        <v>53.011111111111113</v>
      </c>
      <c r="H359">
        <v>477.1</v>
      </c>
      <c r="I359">
        <v>16.46</v>
      </c>
      <c r="J359">
        <v>2</v>
      </c>
      <c r="K359">
        <v>1800</v>
      </c>
      <c r="L359">
        <v>4.2</v>
      </c>
      <c r="M359">
        <v>23</v>
      </c>
      <c r="N359">
        <v>8</v>
      </c>
      <c r="O359">
        <v>3</v>
      </c>
      <c r="P359">
        <v>5</v>
      </c>
      <c r="Q359">
        <v>2018</v>
      </c>
      <c r="R359">
        <v>8.7568058079999993</v>
      </c>
      <c r="S359">
        <v>32560</v>
      </c>
      <c r="T359">
        <v>53.415151520000002</v>
      </c>
      <c r="U359">
        <v>4.0999999999999996</v>
      </c>
      <c r="V359">
        <v>10.753035710000001</v>
      </c>
      <c r="W359">
        <v>53.70952381</v>
      </c>
      <c r="X359">
        <v>4.2</v>
      </c>
      <c r="Y359">
        <v>13.510344829999999</v>
      </c>
      <c r="Z359">
        <v>53.057894740000002</v>
      </c>
      <c r="AA359">
        <v>4.0999999999999996</v>
      </c>
      <c r="AB359">
        <v>12.98</v>
      </c>
      <c r="AC359">
        <v>53.9</v>
      </c>
      <c r="AD359" s="1">
        <v>43225</v>
      </c>
      <c r="AE359" t="s">
        <v>122</v>
      </c>
    </row>
    <row r="360" spans="1:31" x14ac:dyDescent="0.3">
      <c r="A360" t="s">
        <v>79</v>
      </c>
      <c r="B360" t="s">
        <v>32</v>
      </c>
      <c r="C360">
        <v>55</v>
      </c>
      <c r="D360">
        <v>388</v>
      </c>
      <c r="E360">
        <v>22</v>
      </c>
      <c r="F360">
        <v>159</v>
      </c>
      <c r="G360">
        <v>29.9</v>
      </c>
      <c r="H360">
        <v>657.8</v>
      </c>
      <c r="I360">
        <v>9.7727272729999992</v>
      </c>
      <c r="J360">
        <v>1</v>
      </c>
      <c r="K360">
        <v>250</v>
      </c>
      <c r="L360">
        <v>4.5</v>
      </c>
      <c r="M360">
        <v>23</v>
      </c>
      <c r="N360">
        <v>8</v>
      </c>
      <c r="O360">
        <v>3</v>
      </c>
      <c r="P360">
        <v>5</v>
      </c>
      <c r="Q360">
        <v>2018</v>
      </c>
      <c r="R360">
        <v>17.741935479999999</v>
      </c>
      <c r="S360">
        <v>1200</v>
      </c>
      <c r="T360">
        <v>23.99</v>
      </c>
      <c r="U360">
        <v>4.3</v>
      </c>
      <c r="V360">
        <v>7.9885714290000003</v>
      </c>
      <c r="W360">
        <v>79.989999999999995</v>
      </c>
      <c r="X360">
        <v>4.0999999999999996</v>
      </c>
      <c r="Y360">
        <v>21.943124999999998</v>
      </c>
      <c r="Z360">
        <v>58.99</v>
      </c>
      <c r="AA360">
        <v>3.9</v>
      </c>
      <c r="AB360">
        <v>9.4224999999999994</v>
      </c>
      <c r="AC360">
        <v>29.9</v>
      </c>
      <c r="AD360" s="1">
        <v>43224</v>
      </c>
      <c r="AE360" t="s">
        <v>122</v>
      </c>
    </row>
    <row r="361" spans="1:31" x14ac:dyDescent="0.3">
      <c r="A361" t="s">
        <v>52</v>
      </c>
      <c r="B361" t="s">
        <v>66</v>
      </c>
      <c r="C361">
        <v>41</v>
      </c>
      <c r="D361">
        <v>789</v>
      </c>
      <c r="E361">
        <v>4</v>
      </c>
      <c r="F361">
        <v>95</v>
      </c>
      <c r="G361">
        <v>35</v>
      </c>
      <c r="H361">
        <v>140</v>
      </c>
      <c r="I361">
        <v>11.58</v>
      </c>
      <c r="J361">
        <v>1</v>
      </c>
      <c r="K361">
        <v>950</v>
      </c>
      <c r="L361">
        <v>3.8</v>
      </c>
      <c r="M361">
        <v>23</v>
      </c>
      <c r="N361">
        <v>8</v>
      </c>
      <c r="O361">
        <v>3</v>
      </c>
      <c r="P361">
        <v>5</v>
      </c>
      <c r="Q361">
        <v>2018</v>
      </c>
      <c r="R361">
        <v>9.0909090910000003</v>
      </c>
      <c r="S361">
        <v>14000</v>
      </c>
      <c r="T361">
        <v>69.900000000000006</v>
      </c>
      <c r="U361">
        <v>4.0999999999999996</v>
      </c>
      <c r="V361">
        <v>3.8016304349999999</v>
      </c>
      <c r="W361">
        <v>35</v>
      </c>
      <c r="X361">
        <v>3.7</v>
      </c>
      <c r="Y361">
        <v>14.634545449999999</v>
      </c>
      <c r="Z361">
        <v>99.9</v>
      </c>
      <c r="AA361">
        <v>4.4000000000000004</v>
      </c>
      <c r="AB361">
        <v>19.41076923</v>
      </c>
      <c r="AC361">
        <v>35</v>
      </c>
      <c r="AD361" s="1">
        <v>43224</v>
      </c>
      <c r="AE361" t="s">
        <v>116</v>
      </c>
    </row>
    <row r="362" spans="1:31" x14ac:dyDescent="0.3">
      <c r="A362" t="s">
        <v>47</v>
      </c>
      <c r="B362" t="s">
        <v>32</v>
      </c>
      <c r="C362">
        <v>51</v>
      </c>
      <c r="D362">
        <v>625</v>
      </c>
      <c r="E362">
        <v>10</v>
      </c>
      <c r="F362">
        <v>159</v>
      </c>
      <c r="G362">
        <v>351.31</v>
      </c>
      <c r="H362">
        <v>3513.1</v>
      </c>
      <c r="I362">
        <v>38.57</v>
      </c>
      <c r="J362">
        <v>1</v>
      </c>
      <c r="K362">
        <v>900</v>
      </c>
      <c r="L362">
        <v>4.3</v>
      </c>
      <c r="M362">
        <v>23</v>
      </c>
      <c r="N362">
        <v>8</v>
      </c>
      <c r="O362">
        <v>3</v>
      </c>
      <c r="P362">
        <v>5</v>
      </c>
      <c r="Q362">
        <v>2018</v>
      </c>
      <c r="R362">
        <v>8.5597826090000009</v>
      </c>
      <c r="S362">
        <v>11400</v>
      </c>
      <c r="T362">
        <v>23.99</v>
      </c>
      <c r="U362">
        <v>4.3</v>
      </c>
      <c r="V362">
        <v>7.9885714290000003</v>
      </c>
      <c r="W362">
        <v>79.989999999999995</v>
      </c>
      <c r="X362">
        <v>4.0999999999999996</v>
      </c>
      <c r="Y362">
        <v>21.943124999999998</v>
      </c>
      <c r="Z362">
        <v>58.99</v>
      </c>
      <c r="AA362">
        <v>3.9</v>
      </c>
      <c r="AB362">
        <v>9.4224999999999994</v>
      </c>
      <c r="AC362">
        <v>349.9</v>
      </c>
      <c r="AD362" s="1">
        <v>43224</v>
      </c>
      <c r="AE362" t="s">
        <v>114</v>
      </c>
    </row>
    <row r="363" spans="1:31" x14ac:dyDescent="0.3">
      <c r="A363" t="s">
        <v>38</v>
      </c>
      <c r="B363" t="s">
        <v>33</v>
      </c>
      <c r="C363">
        <v>58</v>
      </c>
      <c r="D363">
        <v>3006</v>
      </c>
      <c r="E363">
        <v>37</v>
      </c>
      <c r="F363">
        <v>260</v>
      </c>
      <c r="G363">
        <v>105</v>
      </c>
      <c r="H363">
        <v>3885</v>
      </c>
      <c r="I363">
        <v>11.3772973</v>
      </c>
      <c r="J363">
        <v>2</v>
      </c>
      <c r="K363">
        <v>1000</v>
      </c>
      <c r="L363">
        <v>4.2</v>
      </c>
      <c r="M363">
        <v>23</v>
      </c>
      <c r="N363">
        <v>8</v>
      </c>
      <c r="O363">
        <v>3</v>
      </c>
      <c r="P363">
        <v>5</v>
      </c>
      <c r="Q363">
        <v>2018</v>
      </c>
      <c r="R363">
        <v>18.592964819999999</v>
      </c>
      <c r="S363">
        <v>7632</v>
      </c>
      <c r="T363">
        <v>117.44129030000001</v>
      </c>
      <c r="U363">
        <v>4.2</v>
      </c>
      <c r="V363">
        <v>9.5438596000000001E-2</v>
      </c>
      <c r="W363">
        <v>105</v>
      </c>
      <c r="X363">
        <v>4.2</v>
      </c>
      <c r="Y363">
        <v>11.3772973</v>
      </c>
      <c r="Z363">
        <v>132.53125</v>
      </c>
      <c r="AA363">
        <v>3.8</v>
      </c>
      <c r="AB363">
        <v>15.7621875</v>
      </c>
      <c r="AC363">
        <v>105</v>
      </c>
      <c r="AD363" s="1">
        <v>43224</v>
      </c>
      <c r="AE363" t="s">
        <v>122</v>
      </c>
    </row>
    <row r="364" spans="1:31" x14ac:dyDescent="0.3">
      <c r="A364" t="s">
        <v>54</v>
      </c>
      <c r="B364" t="s">
        <v>32</v>
      </c>
      <c r="C364">
        <v>59</v>
      </c>
      <c r="D364">
        <v>492</v>
      </c>
      <c r="E364">
        <v>16</v>
      </c>
      <c r="F364">
        <v>159</v>
      </c>
      <c r="G364">
        <v>79.989999999999995</v>
      </c>
      <c r="H364">
        <v>1279.8399999999999</v>
      </c>
      <c r="I364">
        <v>21.943124999999998</v>
      </c>
      <c r="J364">
        <v>3</v>
      </c>
      <c r="K364">
        <v>250</v>
      </c>
      <c r="L364">
        <v>4.0999999999999996</v>
      </c>
      <c r="M364">
        <v>23</v>
      </c>
      <c r="N364">
        <v>8</v>
      </c>
      <c r="O364">
        <v>3</v>
      </c>
      <c r="P364">
        <v>5</v>
      </c>
      <c r="Q364">
        <v>2018</v>
      </c>
      <c r="R364">
        <v>9.1344405379999998</v>
      </c>
      <c r="S364">
        <v>3960</v>
      </c>
      <c r="T364">
        <v>23.99</v>
      </c>
      <c r="U364">
        <v>4.3</v>
      </c>
      <c r="V364">
        <v>7.9885714290000003</v>
      </c>
      <c r="W364">
        <v>79.989999999999995</v>
      </c>
      <c r="X364">
        <v>4.0999999999999996</v>
      </c>
      <c r="Y364">
        <v>21.943124999999998</v>
      </c>
      <c r="Z364">
        <v>58.99</v>
      </c>
      <c r="AA364">
        <v>3.9</v>
      </c>
      <c r="AB364">
        <v>9.4224999999999994</v>
      </c>
      <c r="AC364">
        <v>79.989999999999995</v>
      </c>
      <c r="AD364" s="1">
        <v>43223</v>
      </c>
      <c r="AE364" t="s">
        <v>115</v>
      </c>
    </row>
    <row r="365" spans="1:31" x14ac:dyDescent="0.3">
      <c r="A365" t="s">
        <v>70</v>
      </c>
      <c r="B365" t="s">
        <v>26</v>
      </c>
      <c r="C365">
        <v>39</v>
      </c>
      <c r="D365">
        <v>161</v>
      </c>
      <c r="E365">
        <v>19</v>
      </c>
      <c r="F365">
        <v>57</v>
      </c>
      <c r="G365">
        <v>39.989999999999995</v>
      </c>
      <c r="H365">
        <v>759.81</v>
      </c>
      <c r="I365">
        <v>10.25631579</v>
      </c>
      <c r="J365">
        <v>2</v>
      </c>
      <c r="K365">
        <v>350</v>
      </c>
      <c r="L365">
        <v>4</v>
      </c>
      <c r="M365">
        <v>23</v>
      </c>
      <c r="N365">
        <v>8</v>
      </c>
      <c r="O365">
        <v>3</v>
      </c>
      <c r="P365">
        <v>5</v>
      </c>
      <c r="Q365">
        <v>2018</v>
      </c>
      <c r="R365">
        <v>10.26739356</v>
      </c>
      <c r="S365">
        <v>3800</v>
      </c>
      <c r="T365">
        <v>83.64961538</v>
      </c>
      <c r="U365">
        <v>3.9</v>
      </c>
      <c r="V365">
        <v>16.78038462</v>
      </c>
      <c r="W365">
        <v>39.99</v>
      </c>
      <c r="X365">
        <v>4</v>
      </c>
      <c r="Y365">
        <v>10.25631579</v>
      </c>
      <c r="Z365">
        <v>39.99</v>
      </c>
      <c r="AA365">
        <v>4</v>
      </c>
      <c r="AB365">
        <v>10.25631579</v>
      </c>
      <c r="AC365">
        <v>39.99</v>
      </c>
      <c r="AD365" s="1">
        <v>43223</v>
      </c>
      <c r="AE365" t="s">
        <v>122</v>
      </c>
    </row>
    <row r="366" spans="1:31" x14ac:dyDescent="0.3">
      <c r="A366" t="s">
        <v>27</v>
      </c>
      <c r="B366" t="s">
        <v>36</v>
      </c>
      <c r="C366">
        <v>58</v>
      </c>
      <c r="D366">
        <v>340</v>
      </c>
      <c r="E366">
        <v>17</v>
      </c>
      <c r="F366">
        <v>102</v>
      </c>
      <c r="G366">
        <v>52.252941176470586</v>
      </c>
      <c r="H366">
        <v>888.3</v>
      </c>
      <c r="I366">
        <v>14.388235290000001</v>
      </c>
      <c r="J366">
        <v>2</v>
      </c>
      <c r="K366">
        <v>1500</v>
      </c>
      <c r="L366">
        <v>4</v>
      </c>
      <c r="M366">
        <v>23</v>
      </c>
      <c r="N366">
        <v>8</v>
      </c>
      <c r="O366">
        <v>3</v>
      </c>
      <c r="P366">
        <v>5</v>
      </c>
      <c r="Q366">
        <v>2018</v>
      </c>
      <c r="R366">
        <v>7.0893755550000002</v>
      </c>
      <c r="S366">
        <v>19800</v>
      </c>
      <c r="T366">
        <v>53.415151520000002</v>
      </c>
      <c r="U366">
        <v>4.0999999999999996</v>
      </c>
      <c r="V366">
        <v>10.753035710000001</v>
      </c>
      <c r="W366">
        <v>53.70952381</v>
      </c>
      <c r="X366">
        <v>4.2</v>
      </c>
      <c r="Y366">
        <v>13.510344829999999</v>
      </c>
      <c r="Z366">
        <v>53.057894740000002</v>
      </c>
      <c r="AA366">
        <v>4.0999999999999996</v>
      </c>
      <c r="AB366">
        <v>12.98</v>
      </c>
      <c r="AC366">
        <v>53.9</v>
      </c>
      <c r="AD366" s="1">
        <v>43223</v>
      </c>
      <c r="AE366" t="s">
        <v>116</v>
      </c>
    </row>
    <row r="367" spans="1:31" x14ac:dyDescent="0.3">
      <c r="A367" t="s">
        <v>64</v>
      </c>
      <c r="B367" t="s">
        <v>30</v>
      </c>
      <c r="C367">
        <v>33</v>
      </c>
      <c r="D367">
        <v>256</v>
      </c>
      <c r="E367">
        <v>11</v>
      </c>
      <c r="F367">
        <v>78</v>
      </c>
      <c r="G367">
        <v>79.718181818181819</v>
      </c>
      <c r="H367">
        <v>876.9</v>
      </c>
      <c r="I367">
        <v>14.41454545</v>
      </c>
      <c r="J367">
        <v>1</v>
      </c>
      <c r="K367">
        <v>180</v>
      </c>
      <c r="L367">
        <v>3.5</v>
      </c>
      <c r="M367">
        <v>23</v>
      </c>
      <c r="N367">
        <v>8</v>
      </c>
      <c r="O367">
        <v>3</v>
      </c>
      <c r="P367">
        <v>5</v>
      </c>
      <c r="Q367">
        <v>2018</v>
      </c>
      <c r="R367">
        <v>6.4705882350000001</v>
      </c>
      <c r="S367">
        <v>2210</v>
      </c>
      <c r="T367">
        <v>119</v>
      </c>
      <c r="U367">
        <v>4.2</v>
      </c>
      <c r="V367">
        <v>39.217199999999998</v>
      </c>
      <c r="W367">
        <v>149.9</v>
      </c>
      <c r="X367">
        <v>4.3</v>
      </c>
      <c r="Y367">
        <v>18.943076919999999</v>
      </c>
      <c r="Z367">
        <v>79.8</v>
      </c>
      <c r="AA367">
        <v>3.5</v>
      </c>
      <c r="AB367">
        <v>14.41454545</v>
      </c>
      <c r="AC367">
        <v>80.666666669999998</v>
      </c>
      <c r="AD367" s="1">
        <v>43222</v>
      </c>
      <c r="AE367" t="s">
        <v>116</v>
      </c>
    </row>
    <row r="368" spans="1:31" x14ac:dyDescent="0.3">
      <c r="A368" t="s">
        <v>76</v>
      </c>
      <c r="B368" t="s">
        <v>66</v>
      </c>
      <c r="C368">
        <v>57</v>
      </c>
      <c r="D368">
        <v>272</v>
      </c>
      <c r="E368">
        <v>13</v>
      </c>
      <c r="F368">
        <v>95</v>
      </c>
      <c r="G368">
        <v>99.9</v>
      </c>
      <c r="H368">
        <v>1298.7</v>
      </c>
      <c r="I368">
        <v>19.41076923</v>
      </c>
      <c r="J368">
        <v>1</v>
      </c>
      <c r="K368">
        <v>2500</v>
      </c>
      <c r="L368">
        <v>4.4000000000000004</v>
      </c>
      <c r="M368">
        <v>23</v>
      </c>
      <c r="N368">
        <v>8</v>
      </c>
      <c r="O368">
        <v>3</v>
      </c>
      <c r="P368">
        <v>5</v>
      </c>
      <c r="Q368">
        <v>2018</v>
      </c>
      <c r="R368">
        <v>13.40206186</v>
      </c>
      <c r="S368">
        <v>12000</v>
      </c>
      <c r="T368">
        <v>69.900000000000006</v>
      </c>
      <c r="U368">
        <v>4.0999999999999996</v>
      </c>
      <c r="V368">
        <v>3.8016304349999999</v>
      </c>
      <c r="W368">
        <v>35</v>
      </c>
      <c r="X368">
        <v>3.7</v>
      </c>
      <c r="Y368">
        <v>14.634545449999999</v>
      </c>
      <c r="Z368">
        <v>99.9</v>
      </c>
      <c r="AA368">
        <v>4.4000000000000004</v>
      </c>
      <c r="AB368">
        <v>19.41076923</v>
      </c>
      <c r="AC368">
        <v>99.9</v>
      </c>
      <c r="AD368" s="1">
        <v>43222</v>
      </c>
      <c r="AE368" t="s">
        <v>114</v>
      </c>
    </row>
    <row r="369" spans="1:31" x14ac:dyDescent="0.3">
      <c r="A369" t="s">
        <v>50</v>
      </c>
      <c r="B369" t="s">
        <v>26</v>
      </c>
      <c r="C369">
        <v>55</v>
      </c>
      <c r="D369">
        <v>312</v>
      </c>
      <c r="E369">
        <v>14</v>
      </c>
      <c r="F369">
        <v>57</v>
      </c>
      <c r="G369">
        <v>88.24</v>
      </c>
      <c r="H369">
        <v>1235.3599999999999</v>
      </c>
      <c r="I369">
        <v>9.2128571430000008</v>
      </c>
      <c r="J369">
        <v>1</v>
      </c>
      <c r="K369">
        <v>1550</v>
      </c>
      <c r="L369">
        <v>3.3</v>
      </c>
      <c r="M369">
        <v>23</v>
      </c>
      <c r="N369">
        <v>8</v>
      </c>
      <c r="O369">
        <v>3</v>
      </c>
      <c r="P369">
        <v>5</v>
      </c>
      <c r="Q369">
        <v>2018</v>
      </c>
      <c r="R369">
        <v>18.918918919999999</v>
      </c>
      <c r="S369">
        <v>20944</v>
      </c>
      <c r="T369">
        <v>83.64961538</v>
      </c>
      <c r="U369">
        <v>3.9</v>
      </c>
      <c r="V369">
        <v>16.78038462</v>
      </c>
      <c r="W369">
        <v>88.24</v>
      </c>
      <c r="X369">
        <v>3.3</v>
      </c>
      <c r="Y369">
        <v>9.2128571430000008</v>
      </c>
      <c r="Z369">
        <v>39.99</v>
      </c>
      <c r="AA369">
        <v>4</v>
      </c>
      <c r="AB369">
        <v>10.25631579</v>
      </c>
      <c r="AC369">
        <v>90.875</v>
      </c>
      <c r="AD369" s="1">
        <v>43222</v>
      </c>
      <c r="AE369" t="s">
        <v>115</v>
      </c>
    </row>
    <row r="370" spans="1:31" x14ac:dyDescent="0.3">
      <c r="A370" t="s">
        <v>73</v>
      </c>
      <c r="B370" t="s">
        <v>26</v>
      </c>
      <c r="C370">
        <v>54</v>
      </c>
      <c r="D370">
        <v>245</v>
      </c>
      <c r="E370">
        <v>26</v>
      </c>
      <c r="F370">
        <v>57</v>
      </c>
      <c r="G370">
        <v>83.649615384615373</v>
      </c>
      <c r="H370">
        <v>2174.89</v>
      </c>
      <c r="I370">
        <v>16.78038462</v>
      </c>
      <c r="J370">
        <v>1</v>
      </c>
      <c r="K370">
        <v>1383</v>
      </c>
      <c r="L370">
        <v>3.9</v>
      </c>
      <c r="M370">
        <v>23</v>
      </c>
      <c r="N370">
        <v>8</v>
      </c>
      <c r="O370">
        <v>3</v>
      </c>
      <c r="P370">
        <v>5</v>
      </c>
      <c r="Q370">
        <v>2018</v>
      </c>
      <c r="R370">
        <v>18.23424443</v>
      </c>
      <c r="S370">
        <v>20000</v>
      </c>
      <c r="T370">
        <v>83.64961538</v>
      </c>
      <c r="U370">
        <v>3.9</v>
      </c>
      <c r="V370">
        <v>16.78038462</v>
      </c>
      <c r="W370">
        <v>83.64961538</v>
      </c>
      <c r="X370">
        <v>3.9</v>
      </c>
      <c r="Y370">
        <v>16.78038462</v>
      </c>
      <c r="Z370">
        <v>39.99</v>
      </c>
      <c r="AA370">
        <v>4</v>
      </c>
      <c r="AB370">
        <v>10.25631579</v>
      </c>
      <c r="AC370">
        <v>85.045000000000002</v>
      </c>
      <c r="AD370" s="1">
        <v>43222</v>
      </c>
      <c r="AE370" t="s">
        <v>115</v>
      </c>
    </row>
    <row r="371" spans="1:31" x14ac:dyDescent="0.3">
      <c r="A371" t="s">
        <v>27</v>
      </c>
      <c r="B371" t="s">
        <v>36</v>
      </c>
      <c r="C371">
        <v>58</v>
      </c>
      <c r="D371">
        <v>340</v>
      </c>
      <c r="E371">
        <v>17</v>
      </c>
      <c r="F371">
        <v>102</v>
      </c>
      <c r="G371">
        <v>52.252941176470586</v>
      </c>
      <c r="H371">
        <v>888.3</v>
      </c>
      <c r="I371">
        <v>14.388235290000001</v>
      </c>
      <c r="J371">
        <v>2</v>
      </c>
      <c r="K371">
        <v>1500</v>
      </c>
      <c r="L371">
        <v>4</v>
      </c>
      <c r="M371">
        <v>23</v>
      </c>
      <c r="N371">
        <v>8</v>
      </c>
      <c r="O371">
        <v>3</v>
      </c>
      <c r="P371">
        <v>5</v>
      </c>
      <c r="Q371">
        <v>2018</v>
      </c>
      <c r="R371">
        <v>7.0893755550000002</v>
      </c>
      <c r="S371">
        <v>19800</v>
      </c>
      <c r="T371">
        <v>53.415151520000002</v>
      </c>
      <c r="U371">
        <v>4.0999999999999996</v>
      </c>
      <c r="V371">
        <v>10.753035710000001</v>
      </c>
      <c r="W371">
        <v>53.70952381</v>
      </c>
      <c r="X371">
        <v>4.2</v>
      </c>
      <c r="Y371">
        <v>13.510344829999999</v>
      </c>
      <c r="Z371">
        <v>53.057894740000002</v>
      </c>
      <c r="AA371">
        <v>4.0999999999999996</v>
      </c>
      <c r="AB371">
        <v>12.98</v>
      </c>
      <c r="AC371">
        <v>53.9</v>
      </c>
      <c r="AD371" s="1">
        <v>43222</v>
      </c>
      <c r="AE371" t="s">
        <v>116</v>
      </c>
    </row>
    <row r="372" spans="1:31" x14ac:dyDescent="0.3">
      <c r="A372" t="s">
        <v>68</v>
      </c>
      <c r="B372" t="s">
        <v>32</v>
      </c>
      <c r="C372">
        <v>50</v>
      </c>
      <c r="D372">
        <v>1257</v>
      </c>
      <c r="E372">
        <v>13</v>
      </c>
      <c r="F372">
        <v>118</v>
      </c>
      <c r="G372">
        <v>116.52846153846153</v>
      </c>
      <c r="H372">
        <v>1514.87</v>
      </c>
      <c r="I372">
        <v>37.091538460000002</v>
      </c>
      <c r="J372">
        <v>1</v>
      </c>
      <c r="K372">
        <v>700</v>
      </c>
      <c r="L372">
        <v>4.0999999999999996</v>
      </c>
      <c r="M372">
        <v>21</v>
      </c>
      <c r="N372">
        <v>9</v>
      </c>
      <c r="O372">
        <v>1</v>
      </c>
      <c r="P372">
        <v>4</v>
      </c>
      <c r="Q372">
        <v>2018</v>
      </c>
      <c r="R372">
        <v>8.3333333330000006</v>
      </c>
      <c r="S372">
        <v>5700</v>
      </c>
      <c r="T372">
        <v>23.99</v>
      </c>
      <c r="U372">
        <v>4.0999999999999996</v>
      </c>
      <c r="V372">
        <v>37.091538460000002</v>
      </c>
      <c r="W372">
        <v>79.989999999999995</v>
      </c>
      <c r="X372">
        <v>4.0999999999999996</v>
      </c>
      <c r="Y372">
        <v>14.484999999999999</v>
      </c>
      <c r="Z372">
        <v>58.99</v>
      </c>
      <c r="AA372">
        <v>3.9</v>
      </c>
      <c r="AB372">
        <v>16.302727269999998</v>
      </c>
      <c r="AC372">
        <v>110.99</v>
      </c>
      <c r="AD372" s="1">
        <v>43220</v>
      </c>
      <c r="AE372" t="s">
        <v>114</v>
      </c>
    </row>
    <row r="373" spans="1:31" x14ac:dyDescent="0.3">
      <c r="A373" t="s">
        <v>77</v>
      </c>
      <c r="B373" t="s">
        <v>32</v>
      </c>
      <c r="C373">
        <v>50</v>
      </c>
      <c r="D373">
        <v>1257</v>
      </c>
      <c r="E373">
        <v>15</v>
      </c>
      <c r="F373">
        <v>118</v>
      </c>
      <c r="G373">
        <v>64.989999999999995</v>
      </c>
      <c r="H373">
        <v>974.85</v>
      </c>
      <c r="I373">
        <v>25.346</v>
      </c>
      <c r="J373">
        <v>1</v>
      </c>
      <c r="K373">
        <v>350</v>
      </c>
      <c r="L373">
        <v>3.9</v>
      </c>
      <c r="M373">
        <v>21</v>
      </c>
      <c r="N373">
        <v>9</v>
      </c>
      <c r="O373">
        <v>1</v>
      </c>
      <c r="P373">
        <v>4</v>
      </c>
      <c r="Q373">
        <v>2018</v>
      </c>
      <c r="R373">
        <v>10</v>
      </c>
      <c r="S373">
        <v>2964</v>
      </c>
      <c r="T373">
        <v>64.989999999999995</v>
      </c>
      <c r="U373">
        <v>3.9</v>
      </c>
      <c r="V373">
        <v>25.346</v>
      </c>
      <c r="W373">
        <v>79.989999999999995</v>
      </c>
      <c r="X373">
        <v>4.0999999999999996</v>
      </c>
      <c r="Y373">
        <v>14.484999999999999</v>
      </c>
      <c r="Z373">
        <v>58.99</v>
      </c>
      <c r="AA373">
        <v>3.9</v>
      </c>
      <c r="AB373">
        <v>16.302727269999998</v>
      </c>
      <c r="AC373">
        <v>61.99</v>
      </c>
      <c r="AD373" s="1">
        <v>43220</v>
      </c>
      <c r="AE373" t="s">
        <v>116</v>
      </c>
    </row>
    <row r="374" spans="1:31" x14ac:dyDescent="0.3">
      <c r="A374" t="s">
        <v>28</v>
      </c>
      <c r="B374" t="s">
        <v>35</v>
      </c>
      <c r="C374">
        <v>56</v>
      </c>
      <c r="D374">
        <v>237</v>
      </c>
      <c r="E374">
        <v>6</v>
      </c>
      <c r="F374">
        <v>13</v>
      </c>
      <c r="G374">
        <v>34.199999999999996</v>
      </c>
      <c r="H374">
        <v>205.2</v>
      </c>
      <c r="I374">
        <v>15.015000000000001</v>
      </c>
      <c r="J374">
        <v>3</v>
      </c>
      <c r="K374">
        <v>100</v>
      </c>
      <c r="L374">
        <v>3.9</v>
      </c>
      <c r="M374">
        <v>21</v>
      </c>
      <c r="N374">
        <v>9</v>
      </c>
      <c r="O374">
        <v>1</v>
      </c>
      <c r="P374">
        <v>4</v>
      </c>
      <c r="Q374">
        <v>2018</v>
      </c>
      <c r="R374">
        <v>25</v>
      </c>
      <c r="S374">
        <v>2304</v>
      </c>
      <c r="T374">
        <v>35.057142859999999</v>
      </c>
      <c r="U374">
        <v>4.2</v>
      </c>
      <c r="V374">
        <v>12.985714290000001</v>
      </c>
      <c r="W374">
        <v>34.200000000000003</v>
      </c>
      <c r="X374">
        <v>3.9</v>
      </c>
      <c r="Y374">
        <v>15.015000000000001</v>
      </c>
      <c r="Z374">
        <v>34.200000000000003</v>
      </c>
      <c r="AA374">
        <v>3.9</v>
      </c>
      <c r="AB374">
        <v>15.015000000000001</v>
      </c>
      <c r="AC374">
        <v>32.742857139999998</v>
      </c>
      <c r="AD374" s="1">
        <v>43220</v>
      </c>
      <c r="AE374" t="s">
        <v>116</v>
      </c>
    </row>
    <row r="375" spans="1:31" x14ac:dyDescent="0.3">
      <c r="A375" t="s">
        <v>27</v>
      </c>
      <c r="B375" t="s">
        <v>36</v>
      </c>
      <c r="C375">
        <v>58</v>
      </c>
      <c r="D375">
        <v>340</v>
      </c>
      <c r="E375">
        <v>20</v>
      </c>
      <c r="F375">
        <v>111</v>
      </c>
      <c r="G375">
        <v>53.9</v>
      </c>
      <c r="H375">
        <v>1078</v>
      </c>
      <c r="I375">
        <v>20.562999999999999</v>
      </c>
      <c r="J375">
        <v>2</v>
      </c>
      <c r="K375">
        <v>1500</v>
      </c>
      <c r="L375">
        <v>4</v>
      </c>
      <c r="M375">
        <v>21</v>
      </c>
      <c r="N375">
        <v>9</v>
      </c>
      <c r="O375">
        <v>1</v>
      </c>
      <c r="P375">
        <v>4</v>
      </c>
      <c r="Q375">
        <v>2018</v>
      </c>
      <c r="R375">
        <v>7.139686298</v>
      </c>
      <c r="S375">
        <v>19800</v>
      </c>
      <c r="T375">
        <v>53.9</v>
      </c>
      <c r="U375">
        <v>4.0999999999999996</v>
      </c>
      <c r="V375">
        <v>5.2817391300000001</v>
      </c>
      <c r="W375">
        <v>53.9</v>
      </c>
      <c r="X375">
        <v>4.2</v>
      </c>
      <c r="Y375">
        <v>19.46846154</v>
      </c>
      <c r="Z375">
        <v>53.9</v>
      </c>
      <c r="AA375">
        <v>4.0999999999999996</v>
      </c>
      <c r="AB375">
        <v>19.071428569999998</v>
      </c>
      <c r="AC375">
        <v>53.9</v>
      </c>
      <c r="AD375" s="1">
        <v>43220</v>
      </c>
      <c r="AE375" t="s">
        <v>123</v>
      </c>
    </row>
    <row r="376" spans="1:31" x14ac:dyDescent="0.3">
      <c r="A376" t="s">
        <v>63</v>
      </c>
      <c r="B376" t="s">
        <v>30</v>
      </c>
      <c r="C376">
        <v>59</v>
      </c>
      <c r="D376">
        <v>1893</v>
      </c>
      <c r="E376">
        <v>56</v>
      </c>
      <c r="F376">
        <v>107</v>
      </c>
      <c r="G376">
        <v>120.78571428571429</v>
      </c>
      <c r="H376">
        <v>6764</v>
      </c>
      <c r="I376">
        <v>27.253035709999999</v>
      </c>
      <c r="J376">
        <v>1</v>
      </c>
      <c r="K376">
        <v>6550</v>
      </c>
      <c r="L376">
        <v>4.2</v>
      </c>
      <c r="M376">
        <v>21</v>
      </c>
      <c r="N376">
        <v>9</v>
      </c>
      <c r="O376">
        <v>1</v>
      </c>
      <c r="P376">
        <v>4</v>
      </c>
      <c r="Q376">
        <v>2018</v>
      </c>
      <c r="R376">
        <v>14.0327381</v>
      </c>
      <c r="S376">
        <v>8000</v>
      </c>
      <c r="T376">
        <v>120.9230769</v>
      </c>
      <c r="U376">
        <v>4.2</v>
      </c>
      <c r="V376">
        <v>27.253035709999999</v>
      </c>
      <c r="W376">
        <v>149.9</v>
      </c>
      <c r="X376">
        <v>4.3</v>
      </c>
      <c r="Y376">
        <v>30.227428570000001</v>
      </c>
      <c r="Z376">
        <v>80.666666669999998</v>
      </c>
      <c r="AA376">
        <v>3.5</v>
      </c>
      <c r="AB376">
        <v>18.17230769</v>
      </c>
      <c r="AC376">
        <v>136.14285709999999</v>
      </c>
      <c r="AD376" s="1">
        <v>43219</v>
      </c>
      <c r="AE376" t="s">
        <v>114</v>
      </c>
    </row>
    <row r="377" spans="1:31" x14ac:dyDescent="0.3">
      <c r="A377" t="s">
        <v>77</v>
      </c>
      <c r="B377" t="s">
        <v>32</v>
      </c>
      <c r="C377">
        <v>50</v>
      </c>
      <c r="D377">
        <v>1257</v>
      </c>
      <c r="E377">
        <v>15</v>
      </c>
      <c r="F377">
        <v>118</v>
      </c>
      <c r="G377">
        <v>64.989999999999995</v>
      </c>
      <c r="H377">
        <v>974.85</v>
      </c>
      <c r="I377">
        <v>25.346</v>
      </c>
      <c r="J377">
        <v>1</v>
      </c>
      <c r="K377">
        <v>350</v>
      </c>
      <c r="L377">
        <v>3.9</v>
      </c>
      <c r="M377">
        <v>21</v>
      </c>
      <c r="N377">
        <v>9</v>
      </c>
      <c r="O377">
        <v>1</v>
      </c>
      <c r="P377">
        <v>4</v>
      </c>
      <c r="Q377">
        <v>2018</v>
      </c>
      <c r="R377">
        <v>10</v>
      </c>
      <c r="S377">
        <v>2964</v>
      </c>
      <c r="T377">
        <v>64.989999999999995</v>
      </c>
      <c r="U377">
        <v>3.9</v>
      </c>
      <c r="V377">
        <v>25.346</v>
      </c>
      <c r="W377">
        <v>79.989999999999995</v>
      </c>
      <c r="X377">
        <v>4.0999999999999996</v>
      </c>
      <c r="Y377">
        <v>14.484999999999999</v>
      </c>
      <c r="Z377">
        <v>58.99</v>
      </c>
      <c r="AA377">
        <v>3.9</v>
      </c>
      <c r="AB377">
        <v>16.302727269999998</v>
      </c>
      <c r="AC377">
        <v>61.99</v>
      </c>
      <c r="AD377" s="1">
        <v>43219</v>
      </c>
      <c r="AE377" t="s">
        <v>116</v>
      </c>
    </row>
    <row r="378" spans="1:31" x14ac:dyDescent="0.3">
      <c r="A378" t="s">
        <v>60</v>
      </c>
      <c r="B378" t="s">
        <v>33</v>
      </c>
      <c r="C378">
        <v>35</v>
      </c>
      <c r="D378">
        <v>591</v>
      </c>
      <c r="E378">
        <v>10</v>
      </c>
      <c r="F378">
        <v>178</v>
      </c>
      <c r="G378">
        <v>119.19000000000001</v>
      </c>
      <c r="H378">
        <v>1191.9000000000001</v>
      </c>
      <c r="I378">
        <v>21.228999999999999</v>
      </c>
      <c r="J378">
        <v>3</v>
      </c>
      <c r="K378">
        <v>444</v>
      </c>
      <c r="L378">
        <v>4</v>
      </c>
      <c r="M378">
        <v>21</v>
      </c>
      <c r="N378">
        <v>9</v>
      </c>
      <c r="O378">
        <v>1</v>
      </c>
      <c r="P378">
        <v>4</v>
      </c>
      <c r="Q378">
        <v>2018</v>
      </c>
      <c r="R378">
        <v>13.88888889</v>
      </c>
      <c r="S378">
        <v>4480</v>
      </c>
      <c r="T378">
        <v>105.648625</v>
      </c>
      <c r="U378">
        <v>4.2</v>
      </c>
      <c r="V378">
        <v>2.1816470589999999</v>
      </c>
      <c r="W378">
        <v>105</v>
      </c>
      <c r="X378">
        <v>4.2</v>
      </c>
      <c r="Y378">
        <v>13.631428570000001</v>
      </c>
      <c r="Z378">
        <v>150.1333333</v>
      </c>
      <c r="AA378">
        <v>3.8</v>
      </c>
      <c r="AB378">
        <v>19.447777779999999</v>
      </c>
      <c r="AC378">
        <v>123.9666667</v>
      </c>
      <c r="AD378" s="1">
        <v>43219</v>
      </c>
      <c r="AE378" t="s">
        <v>116</v>
      </c>
    </row>
    <row r="379" spans="1:31" x14ac:dyDescent="0.3">
      <c r="A379" t="s">
        <v>46</v>
      </c>
      <c r="B379" t="s">
        <v>40</v>
      </c>
      <c r="C379">
        <v>33</v>
      </c>
      <c r="D379">
        <v>897</v>
      </c>
      <c r="E379">
        <v>1</v>
      </c>
      <c r="F379">
        <v>18</v>
      </c>
      <c r="G379">
        <v>129.99</v>
      </c>
      <c r="H379">
        <v>129.99</v>
      </c>
      <c r="I379">
        <v>23.49</v>
      </c>
      <c r="J379">
        <v>1</v>
      </c>
      <c r="K379">
        <v>1600</v>
      </c>
      <c r="L379">
        <v>4.3</v>
      </c>
      <c r="M379">
        <v>21</v>
      </c>
      <c r="N379">
        <v>9</v>
      </c>
      <c r="O379">
        <v>1</v>
      </c>
      <c r="P379">
        <v>4</v>
      </c>
      <c r="Q379">
        <v>2018</v>
      </c>
      <c r="R379">
        <v>12.55630631</v>
      </c>
      <c r="S379">
        <v>15750</v>
      </c>
      <c r="T379">
        <v>89.863333330000003</v>
      </c>
      <c r="U379">
        <v>4.2</v>
      </c>
      <c r="V379">
        <v>19.876666669999999</v>
      </c>
      <c r="W379">
        <v>129.99</v>
      </c>
      <c r="X379">
        <v>4.3</v>
      </c>
      <c r="Y379">
        <v>23.49</v>
      </c>
      <c r="Z379">
        <v>35</v>
      </c>
      <c r="AA379">
        <v>4.4000000000000004</v>
      </c>
      <c r="AB379">
        <v>14.845000000000001</v>
      </c>
      <c r="AC379">
        <v>129.99</v>
      </c>
      <c r="AD379" s="1">
        <v>43218</v>
      </c>
      <c r="AE379" t="s">
        <v>115</v>
      </c>
    </row>
    <row r="380" spans="1:31" x14ac:dyDescent="0.3">
      <c r="A380" t="s">
        <v>29</v>
      </c>
      <c r="B380" t="s">
        <v>30</v>
      </c>
      <c r="C380">
        <v>45</v>
      </c>
      <c r="D380">
        <v>236</v>
      </c>
      <c r="E380">
        <v>5</v>
      </c>
      <c r="F380">
        <v>107</v>
      </c>
      <c r="G380">
        <v>94</v>
      </c>
      <c r="H380">
        <v>470</v>
      </c>
      <c r="I380">
        <v>15.48</v>
      </c>
      <c r="J380">
        <v>1</v>
      </c>
      <c r="K380">
        <v>173</v>
      </c>
      <c r="L380">
        <v>4</v>
      </c>
      <c r="M380">
        <v>21</v>
      </c>
      <c r="N380">
        <v>9</v>
      </c>
      <c r="O380">
        <v>1</v>
      </c>
      <c r="P380">
        <v>4</v>
      </c>
      <c r="Q380">
        <v>2018</v>
      </c>
      <c r="R380">
        <v>4.9019607839999999</v>
      </c>
      <c r="S380">
        <v>2808</v>
      </c>
      <c r="T380">
        <v>120.9230769</v>
      </c>
      <c r="U380">
        <v>4.2</v>
      </c>
      <c r="V380">
        <v>27.253035709999999</v>
      </c>
      <c r="W380">
        <v>149.9</v>
      </c>
      <c r="X380">
        <v>4.3</v>
      </c>
      <c r="Y380">
        <v>30.227428570000001</v>
      </c>
      <c r="Z380">
        <v>80.666666669999998</v>
      </c>
      <c r="AA380">
        <v>3.5</v>
      </c>
      <c r="AB380">
        <v>18.17230769</v>
      </c>
      <c r="AC380">
        <v>87.5</v>
      </c>
      <c r="AD380" s="1">
        <v>43218</v>
      </c>
      <c r="AE380" t="s">
        <v>122</v>
      </c>
    </row>
    <row r="381" spans="1:31" x14ac:dyDescent="0.3">
      <c r="A381" t="s">
        <v>69</v>
      </c>
      <c r="B381" t="s">
        <v>36</v>
      </c>
      <c r="C381">
        <v>59</v>
      </c>
      <c r="D381">
        <v>341</v>
      </c>
      <c r="E381">
        <v>2</v>
      </c>
      <c r="F381">
        <v>111</v>
      </c>
      <c r="G381">
        <v>53.9</v>
      </c>
      <c r="H381">
        <v>107.8</v>
      </c>
      <c r="I381">
        <v>33.93</v>
      </c>
      <c r="J381">
        <v>2</v>
      </c>
      <c r="K381">
        <v>1850</v>
      </c>
      <c r="L381">
        <v>4.3</v>
      </c>
      <c r="M381">
        <v>21</v>
      </c>
      <c r="N381">
        <v>9</v>
      </c>
      <c r="O381">
        <v>1</v>
      </c>
      <c r="P381">
        <v>4</v>
      </c>
      <c r="Q381">
        <v>2018</v>
      </c>
      <c r="R381">
        <v>6.5938511330000003</v>
      </c>
      <c r="S381">
        <v>32560</v>
      </c>
      <c r="T381">
        <v>53.9</v>
      </c>
      <c r="U381">
        <v>4.0999999999999996</v>
      </c>
      <c r="V381">
        <v>5.2817391300000001</v>
      </c>
      <c r="W381">
        <v>53.9</v>
      </c>
      <c r="X381">
        <v>4.2</v>
      </c>
      <c r="Y381">
        <v>19.46846154</v>
      </c>
      <c r="Z381">
        <v>53.9</v>
      </c>
      <c r="AA381">
        <v>4.0999999999999996</v>
      </c>
      <c r="AB381">
        <v>19.071428569999998</v>
      </c>
      <c r="AC381">
        <v>53.9</v>
      </c>
      <c r="AD381" s="1">
        <v>43218</v>
      </c>
      <c r="AE381" t="s">
        <v>123</v>
      </c>
    </row>
    <row r="382" spans="1:31" x14ac:dyDescent="0.3">
      <c r="A382" t="s">
        <v>58</v>
      </c>
      <c r="B382" t="s">
        <v>33</v>
      </c>
      <c r="C382">
        <v>35</v>
      </c>
      <c r="D382">
        <v>640</v>
      </c>
      <c r="E382">
        <v>26</v>
      </c>
      <c r="F382">
        <v>178</v>
      </c>
      <c r="G382">
        <v>150.34230769230768</v>
      </c>
      <c r="H382">
        <v>3908.9</v>
      </c>
      <c r="I382">
        <v>17.501923080000001</v>
      </c>
      <c r="J382">
        <v>1</v>
      </c>
      <c r="K382">
        <v>335</v>
      </c>
      <c r="L382">
        <v>4.0999999999999996</v>
      </c>
      <c r="M382">
        <v>21</v>
      </c>
      <c r="N382">
        <v>9</v>
      </c>
      <c r="O382">
        <v>1</v>
      </c>
      <c r="P382">
        <v>4</v>
      </c>
      <c r="Q382">
        <v>2018</v>
      </c>
      <c r="R382">
        <v>23.008849560000002</v>
      </c>
      <c r="S382">
        <v>2992</v>
      </c>
      <c r="T382">
        <v>105.648625</v>
      </c>
      <c r="U382">
        <v>4.2</v>
      </c>
      <c r="V382">
        <v>2.1816470589999999</v>
      </c>
      <c r="W382">
        <v>105</v>
      </c>
      <c r="X382">
        <v>4.2</v>
      </c>
      <c r="Y382">
        <v>13.631428570000001</v>
      </c>
      <c r="Z382">
        <v>150.1333333</v>
      </c>
      <c r="AA382">
        <v>3.8</v>
      </c>
      <c r="AB382">
        <v>19.447777779999999</v>
      </c>
      <c r="AC382">
        <v>167.5</v>
      </c>
      <c r="AD382" s="1">
        <v>43217</v>
      </c>
      <c r="AE382" t="s">
        <v>115</v>
      </c>
    </row>
    <row r="383" spans="1:31" x14ac:dyDescent="0.3">
      <c r="A383" t="s">
        <v>53</v>
      </c>
      <c r="B383" t="s">
        <v>36</v>
      </c>
      <c r="C383">
        <v>47</v>
      </c>
      <c r="D383">
        <v>1893</v>
      </c>
      <c r="E383">
        <v>7</v>
      </c>
      <c r="F383">
        <v>111</v>
      </c>
      <c r="G383">
        <v>110</v>
      </c>
      <c r="H383">
        <v>770</v>
      </c>
      <c r="I383">
        <v>42.211428570000002</v>
      </c>
      <c r="J383">
        <v>1</v>
      </c>
      <c r="K383">
        <v>6050</v>
      </c>
      <c r="L383">
        <v>4.0999999999999996</v>
      </c>
      <c r="M383">
        <v>21</v>
      </c>
      <c r="N383">
        <v>9</v>
      </c>
      <c r="O383">
        <v>1</v>
      </c>
      <c r="P383">
        <v>4</v>
      </c>
      <c r="Q383">
        <v>2018</v>
      </c>
      <c r="R383">
        <v>10.66355519</v>
      </c>
      <c r="S383">
        <v>8000</v>
      </c>
      <c r="T383">
        <v>53.9</v>
      </c>
      <c r="U383">
        <v>4.0999999999999996</v>
      </c>
      <c r="V383">
        <v>5.2817391300000001</v>
      </c>
      <c r="W383">
        <v>53.9</v>
      </c>
      <c r="X383">
        <v>4.2</v>
      </c>
      <c r="Y383">
        <v>19.46846154</v>
      </c>
      <c r="Z383">
        <v>53.9</v>
      </c>
      <c r="AA383">
        <v>4.0999999999999996</v>
      </c>
      <c r="AB383">
        <v>19.071428569999998</v>
      </c>
      <c r="AC383">
        <v>113.33333330000001</v>
      </c>
      <c r="AD383" s="1">
        <v>43217</v>
      </c>
      <c r="AE383" t="s">
        <v>115</v>
      </c>
    </row>
    <row r="384" spans="1:31" x14ac:dyDescent="0.3">
      <c r="A384" t="s">
        <v>73</v>
      </c>
      <c r="B384" t="s">
        <v>26</v>
      </c>
      <c r="C384">
        <v>54</v>
      </c>
      <c r="D384">
        <v>245</v>
      </c>
      <c r="E384">
        <v>6</v>
      </c>
      <c r="F384">
        <v>34</v>
      </c>
      <c r="G384">
        <v>85.045000000000002</v>
      </c>
      <c r="H384">
        <v>510.27</v>
      </c>
      <c r="I384">
        <v>12.94</v>
      </c>
      <c r="J384">
        <v>1</v>
      </c>
      <c r="K384">
        <v>1383</v>
      </c>
      <c r="L384">
        <v>3.9</v>
      </c>
      <c r="M384">
        <v>21</v>
      </c>
      <c r="N384">
        <v>9</v>
      </c>
      <c r="O384">
        <v>1</v>
      </c>
      <c r="P384">
        <v>4</v>
      </c>
      <c r="Q384">
        <v>2018</v>
      </c>
      <c r="R384">
        <v>7.0791260449999998</v>
      </c>
      <c r="S384">
        <v>20000</v>
      </c>
      <c r="T384">
        <v>85.045000000000002</v>
      </c>
      <c r="U384">
        <v>3.9</v>
      </c>
      <c r="V384">
        <v>12.94</v>
      </c>
      <c r="W384">
        <v>85.045000000000002</v>
      </c>
      <c r="X384">
        <v>3.9</v>
      </c>
      <c r="Y384">
        <v>12.94</v>
      </c>
      <c r="Z384">
        <v>39.99</v>
      </c>
      <c r="AA384">
        <v>4</v>
      </c>
      <c r="AB384">
        <v>14.236153850000001</v>
      </c>
      <c r="AC384">
        <v>86.9</v>
      </c>
      <c r="AD384" s="1">
        <v>43217</v>
      </c>
      <c r="AE384" t="s">
        <v>115</v>
      </c>
    </row>
    <row r="385" spans="1:31" x14ac:dyDescent="0.3">
      <c r="A385" t="s">
        <v>58</v>
      </c>
      <c r="B385" t="s">
        <v>33</v>
      </c>
      <c r="C385">
        <v>35</v>
      </c>
      <c r="D385">
        <v>640</v>
      </c>
      <c r="E385">
        <v>26</v>
      </c>
      <c r="F385">
        <v>178</v>
      </c>
      <c r="G385">
        <v>150.34230769230768</v>
      </c>
      <c r="H385">
        <v>3908.9</v>
      </c>
      <c r="I385">
        <v>17.501923080000001</v>
      </c>
      <c r="J385">
        <v>1</v>
      </c>
      <c r="K385">
        <v>335</v>
      </c>
      <c r="L385">
        <v>4.0999999999999996</v>
      </c>
      <c r="M385">
        <v>21</v>
      </c>
      <c r="N385">
        <v>9</v>
      </c>
      <c r="O385">
        <v>1</v>
      </c>
      <c r="P385">
        <v>4</v>
      </c>
      <c r="Q385">
        <v>2018</v>
      </c>
      <c r="R385">
        <v>23.008849560000002</v>
      </c>
      <c r="S385">
        <v>2992</v>
      </c>
      <c r="T385">
        <v>105.648625</v>
      </c>
      <c r="U385">
        <v>4.2</v>
      </c>
      <c r="V385">
        <v>2.1816470589999999</v>
      </c>
      <c r="W385">
        <v>105</v>
      </c>
      <c r="X385">
        <v>4.2</v>
      </c>
      <c r="Y385">
        <v>13.631428570000001</v>
      </c>
      <c r="Z385">
        <v>150.1333333</v>
      </c>
      <c r="AA385">
        <v>3.8</v>
      </c>
      <c r="AB385">
        <v>19.447777779999999</v>
      </c>
      <c r="AC385">
        <v>167.5</v>
      </c>
      <c r="AD385" s="1">
        <v>43216</v>
      </c>
      <c r="AE385" t="s">
        <v>115</v>
      </c>
    </row>
    <row r="386" spans="1:31" x14ac:dyDescent="0.3">
      <c r="A386" t="s">
        <v>52</v>
      </c>
      <c r="B386" t="s">
        <v>66</v>
      </c>
      <c r="C386">
        <v>41</v>
      </c>
      <c r="D386">
        <v>789</v>
      </c>
      <c r="E386">
        <v>4</v>
      </c>
      <c r="F386">
        <v>92</v>
      </c>
      <c r="G386">
        <v>35</v>
      </c>
      <c r="H386">
        <v>140</v>
      </c>
      <c r="I386">
        <v>15</v>
      </c>
      <c r="J386">
        <v>1</v>
      </c>
      <c r="K386">
        <v>950</v>
      </c>
      <c r="L386">
        <v>3.8</v>
      </c>
      <c r="M386">
        <v>21</v>
      </c>
      <c r="N386">
        <v>9</v>
      </c>
      <c r="O386">
        <v>1</v>
      </c>
      <c r="P386">
        <v>4</v>
      </c>
      <c r="Q386">
        <v>2018</v>
      </c>
      <c r="R386">
        <v>9.0909090910000003</v>
      </c>
      <c r="S386">
        <v>14000</v>
      </c>
      <c r="T386">
        <v>69.900000000000006</v>
      </c>
      <c r="U386">
        <v>4.0999999999999996</v>
      </c>
      <c r="V386">
        <v>9.0715662649999995</v>
      </c>
      <c r="W386">
        <v>35</v>
      </c>
      <c r="X386">
        <v>3.7</v>
      </c>
      <c r="Y386">
        <v>13.46941176</v>
      </c>
      <c r="Z386">
        <v>99.9</v>
      </c>
      <c r="AA386">
        <v>4.4000000000000004</v>
      </c>
      <c r="AB386">
        <v>23.32769231</v>
      </c>
      <c r="AC386">
        <v>35.485714289999997</v>
      </c>
      <c r="AD386" s="1">
        <v>43216</v>
      </c>
      <c r="AE386" t="s">
        <v>116</v>
      </c>
    </row>
    <row r="387" spans="1:31" x14ac:dyDescent="0.3">
      <c r="A387" t="s">
        <v>53</v>
      </c>
      <c r="B387" t="s">
        <v>36</v>
      </c>
      <c r="C387">
        <v>47</v>
      </c>
      <c r="D387">
        <v>1893</v>
      </c>
      <c r="E387">
        <v>7</v>
      </c>
      <c r="F387">
        <v>111</v>
      </c>
      <c r="G387">
        <v>110</v>
      </c>
      <c r="H387">
        <v>770</v>
      </c>
      <c r="I387">
        <v>42.211428570000002</v>
      </c>
      <c r="J387">
        <v>1</v>
      </c>
      <c r="K387">
        <v>6050</v>
      </c>
      <c r="L387">
        <v>4.0999999999999996</v>
      </c>
      <c r="M387">
        <v>21</v>
      </c>
      <c r="N387">
        <v>9</v>
      </c>
      <c r="O387">
        <v>1</v>
      </c>
      <c r="P387">
        <v>4</v>
      </c>
      <c r="Q387">
        <v>2018</v>
      </c>
      <c r="R387">
        <v>10.66355519</v>
      </c>
      <c r="S387">
        <v>8000</v>
      </c>
      <c r="T387">
        <v>53.9</v>
      </c>
      <c r="U387">
        <v>4.0999999999999996</v>
      </c>
      <c r="V387">
        <v>5.2817391300000001</v>
      </c>
      <c r="W387">
        <v>53.9</v>
      </c>
      <c r="X387">
        <v>4.2</v>
      </c>
      <c r="Y387">
        <v>19.46846154</v>
      </c>
      <c r="Z387">
        <v>53.9</v>
      </c>
      <c r="AA387">
        <v>4.0999999999999996</v>
      </c>
      <c r="AB387">
        <v>19.071428569999998</v>
      </c>
      <c r="AC387">
        <v>113.33333330000001</v>
      </c>
      <c r="AD387" s="1">
        <v>43216</v>
      </c>
      <c r="AE387" t="s">
        <v>115</v>
      </c>
    </row>
    <row r="388" spans="1:31" x14ac:dyDescent="0.3">
      <c r="A388" t="s">
        <v>81</v>
      </c>
      <c r="B388" t="s">
        <v>49</v>
      </c>
      <c r="C388">
        <v>54</v>
      </c>
      <c r="D388">
        <v>1536</v>
      </c>
      <c r="E388">
        <v>2</v>
      </c>
      <c r="F388">
        <v>10</v>
      </c>
      <c r="G388">
        <v>49.99</v>
      </c>
      <c r="H388">
        <v>99.98</v>
      </c>
      <c r="I388">
        <v>13.664999999999999</v>
      </c>
      <c r="J388">
        <v>2</v>
      </c>
      <c r="K388">
        <v>250</v>
      </c>
      <c r="L388">
        <v>4.3</v>
      </c>
      <c r="M388">
        <v>21</v>
      </c>
      <c r="N388">
        <v>9</v>
      </c>
      <c r="O388">
        <v>1</v>
      </c>
      <c r="P388">
        <v>4</v>
      </c>
      <c r="Q388">
        <v>2018</v>
      </c>
      <c r="R388">
        <v>4.7619047620000003</v>
      </c>
      <c r="S388">
        <v>3360</v>
      </c>
      <c r="T388">
        <v>49.99</v>
      </c>
      <c r="U388">
        <v>4.3</v>
      </c>
      <c r="V388">
        <v>13.664999999999999</v>
      </c>
      <c r="W388">
        <v>117.97499999999999</v>
      </c>
      <c r="X388">
        <v>4.4000000000000004</v>
      </c>
      <c r="Y388">
        <v>21.65</v>
      </c>
      <c r="Z388">
        <v>49.99</v>
      </c>
      <c r="AA388">
        <v>4.3</v>
      </c>
      <c r="AB388">
        <v>13.664999999999999</v>
      </c>
      <c r="AC388">
        <v>50.49</v>
      </c>
      <c r="AD388" s="1">
        <v>43216</v>
      </c>
      <c r="AE388" t="s">
        <v>122</v>
      </c>
    </row>
    <row r="389" spans="1:31" x14ac:dyDescent="0.3">
      <c r="A389" t="s">
        <v>60</v>
      </c>
      <c r="B389" t="s">
        <v>33</v>
      </c>
      <c r="C389">
        <v>35</v>
      </c>
      <c r="D389">
        <v>591</v>
      </c>
      <c r="E389">
        <v>10</v>
      </c>
      <c r="F389">
        <v>178</v>
      </c>
      <c r="G389">
        <v>119.19000000000001</v>
      </c>
      <c r="H389">
        <v>1191.9000000000001</v>
      </c>
      <c r="I389">
        <v>21.228999999999999</v>
      </c>
      <c r="J389">
        <v>3</v>
      </c>
      <c r="K389">
        <v>444</v>
      </c>
      <c r="L389">
        <v>4</v>
      </c>
      <c r="M389">
        <v>21</v>
      </c>
      <c r="N389">
        <v>9</v>
      </c>
      <c r="O389">
        <v>1</v>
      </c>
      <c r="P389">
        <v>4</v>
      </c>
      <c r="Q389">
        <v>2018</v>
      </c>
      <c r="R389">
        <v>13.88888889</v>
      </c>
      <c r="S389">
        <v>4480</v>
      </c>
      <c r="T389">
        <v>105.648625</v>
      </c>
      <c r="U389">
        <v>4.2</v>
      </c>
      <c r="V389">
        <v>2.1816470589999999</v>
      </c>
      <c r="W389">
        <v>105</v>
      </c>
      <c r="X389">
        <v>4.2</v>
      </c>
      <c r="Y389">
        <v>13.631428570000001</v>
      </c>
      <c r="Z389">
        <v>150.1333333</v>
      </c>
      <c r="AA389">
        <v>3.8</v>
      </c>
      <c r="AB389">
        <v>19.447777779999999</v>
      </c>
      <c r="AC389">
        <v>123.9666667</v>
      </c>
      <c r="AD389" s="1">
        <v>43216</v>
      </c>
      <c r="AE389" t="s">
        <v>116</v>
      </c>
    </row>
    <row r="390" spans="1:31" x14ac:dyDescent="0.3">
      <c r="A390" t="s">
        <v>29</v>
      </c>
      <c r="B390" t="s">
        <v>30</v>
      </c>
      <c r="C390">
        <v>45</v>
      </c>
      <c r="D390">
        <v>236</v>
      </c>
      <c r="E390">
        <v>5</v>
      </c>
      <c r="F390">
        <v>107</v>
      </c>
      <c r="G390">
        <v>94</v>
      </c>
      <c r="H390">
        <v>470</v>
      </c>
      <c r="I390">
        <v>15.48</v>
      </c>
      <c r="J390">
        <v>1</v>
      </c>
      <c r="K390">
        <v>173</v>
      </c>
      <c r="L390">
        <v>4</v>
      </c>
      <c r="M390">
        <v>21</v>
      </c>
      <c r="N390">
        <v>9</v>
      </c>
      <c r="O390">
        <v>1</v>
      </c>
      <c r="P390">
        <v>4</v>
      </c>
      <c r="Q390">
        <v>2018</v>
      </c>
      <c r="R390">
        <v>4.9019607839999999</v>
      </c>
      <c r="S390">
        <v>2808</v>
      </c>
      <c r="T390">
        <v>120.9230769</v>
      </c>
      <c r="U390">
        <v>4.2</v>
      </c>
      <c r="V390">
        <v>27.253035709999999</v>
      </c>
      <c r="W390">
        <v>149.9</v>
      </c>
      <c r="X390">
        <v>4.3</v>
      </c>
      <c r="Y390">
        <v>30.227428570000001</v>
      </c>
      <c r="Z390">
        <v>80.666666669999998</v>
      </c>
      <c r="AA390">
        <v>3.5</v>
      </c>
      <c r="AB390">
        <v>18.17230769</v>
      </c>
      <c r="AC390">
        <v>87.5</v>
      </c>
      <c r="AD390" s="1">
        <v>43215</v>
      </c>
      <c r="AE390" t="s">
        <v>122</v>
      </c>
    </row>
    <row r="391" spans="1:31" x14ac:dyDescent="0.3">
      <c r="A391" t="s">
        <v>64</v>
      </c>
      <c r="B391" t="s">
        <v>30</v>
      </c>
      <c r="C391">
        <v>33</v>
      </c>
      <c r="D391">
        <v>256</v>
      </c>
      <c r="E391">
        <v>13</v>
      </c>
      <c r="F391">
        <v>107</v>
      </c>
      <c r="G391">
        <v>80.223076923076931</v>
      </c>
      <c r="H391">
        <v>1042.9000000000001</v>
      </c>
      <c r="I391">
        <v>18.17230769</v>
      </c>
      <c r="J391">
        <v>1</v>
      </c>
      <c r="K391">
        <v>180</v>
      </c>
      <c r="L391">
        <v>3.5</v>
      </c>
      <c r="M391">
        <v>21</v>
      </c>
      <c r="N391">
        <v>9</v>
      </c>
      <c r="O391">
        <v>1</v>
      </c>
      <c r="P391">
        <v>4</v>
      </c>
      <c r="Q391">
        <v>2018</v>
      </c>
      <c r="R391">
        <v>7.6470588240000001</v>
      </c>
      <c r="S391">
        <v>2210</v>
      </c>
      <c r="T391">
        <v>120.9230769</v>
      </c>
      <c r="U391">
        <v>4.2</v>
      </c>
      <c r="V391">
        <v>27.253035709999999</v>
      </c>
      <c r="W391">
        <v>149.9</v>
      </c>
      <c r="X391">
        <v>4.3</v>
      </c>
      <c r="Y391">
        <v>30.227428570000001</v>
      </c>
      <c r="Z391">
        <v>80.666666669999998</v>
      </c>
      <c r="AA391">
        <v>3.5</v>
      </c>
      <c r="AB391">
        <v>18.17230769</v>
      </c>
      <c r="AC391">
        <v>81.023913039999996</v>
      </c>
      <c r="AD391" s="1">
        <v>43214</v>
      </c>
      <c r="AE391" t="s">
        <v>116</v>
      </c>
    </row>
    <row r="392" spans="1:31" x14ac:dyDescent="0.3">
      <c r="A392" t="s">
        <v>53</v>
      </c>
      <c r="B392" t="s">
        <v>36</v>
      </c>
      <c r="C392">
        <v>47</v>
      </c>
      <c r="D392">
        <v>1893</v>
      </c>
      <c r="E392">
        <v>7</v>
      </c>
      <c r="F392">
        <v>111</v>
      </c>
      <c r="G392">
        <v>110</v>
      </c>
      <c r="H392">
        <v>770</v>
      </c>
      <c r="I392">
        <v>42.211428570000002</v>
      </c>
      <c r="J392">
        <v>1</v>
      </c>
      <c r="K392">
        <v>6050</v>
      </c>
      <c r="L392">
        <v>4.0999999999999996</v>
      </c>
      <c r="M392">
        <v>21</v>
      </c>
      <c r="N392">
        <v>9</v>
      </c>
      <c r="O392">
        <v>1</v>
      </c>
      <c r="P392">
        <v>4</v>
      </c>
      <c r="Q392">
        <v>2018</v>
      </c>
      <c r="R392">
        <v>10.66355519</v>
      </c>
      <c r="S392">
        <v>8000</v>
      </c>
      <c r="T392">
        <v>53.9</v>
      </c>
      <c r="U392">
        <v>4.0999999999999996</v>
      </c>
      <c r="V392">
        <v>5.2817391300000001</v>
      </c>
      <c r="W392">
        <v>53.9</v>
      </c>
      <c r="X392">
        <v>4.2</v>
      </c>
      <c r="Y392">
        <v>19.46846154</v>
      </c>
      <c r="Z392">
        <v>53.9</v>
      </c>
      <c r="AA392">
        <v>4.0999999999999996</v>
      </c>
      <c r="AB392">
        <v>19.071428569999998</v>
      </c>
      <c r="AC392">
        <v>113.33333330000001</v>
      </c>
      <c r="AD392" s="1">
        <v>43214</v>
      </c>
      <c r="AE392" t="s">
        <v>115</v>
      </c>
    </row>
    <row r="393" spans="1:31" x14ac:dyDescent="0.3">
      <c r="A393" t="s">
        <v>73</v>
      </c>
      <c r="B393" t="s">
        <v>26</v>
      </c>
      <c r="C393">
        <v>54</v>
      </c>
      <c r="D393">
        <v>245</v>
      </c>
      <c r="E393">
        <v>6</v>
      </c>
      <c r="F393">
        <v>34</v>
      </c>
      <c r="G393">
        <v>85.045000000000002</v>
      </c>
      <c r="H393">
        <v>510.27</v>
      </c>
      <c r="I393">
        <v>12.94</v>
      </c>
      <c r="J393">
        <v>1</v>
      </c>
      <c r="K393">
        <v>1383</v>
      </c>
      <c r="L393">
        <v>3.9</v>
      </c>
      <c r="M393">
        <v>21</v>
      </c>
      <c r="N393">
        <v>9</v>
      </c>
      <c r="O393">
        <v>1</v>
      </c>
      <c r="P393">
        <v>4</v>
      </c>
      <c r="Q393">
        <v>2018</v>
      </c>
      <c r="R393">
        <v>7.0791260449999998</v>
      </c>
      <c r="S393">
        <v>20000</v>
      </c>
      <c r="T393">
        <v>85.045000000000002</v>
      </c>
      <c r="U393">
        <v>3.9</v>
      </c>
      <c r="V393">
        <v>12.94</v>
      </c>
      <c r="W393">
        <v>85.045000000000002</v>
      </c>
      <c r="X393">
        <v>3.9</v>
      </c>
      <c r="Y393">
        <v>12.94</v>
      </c>
      <c r="Z393">
        <v>39.99</v>
      </c>
      <c r="AA393">
        <v>4</v>
      </c>
      <c r="AB393">
        <v>14.236153850000001</v>
      </c>
      <c r="AC393">
        <v>86.9</v>
      </c>
      <c r="AD393" s="1">
        <v>43214</v>
      </c>
      <c r="AE393" t="s">
        <v>115</v>
      </c>
    </row>
    <row r="394" spans="1:31" x14ac:dyDescent="0.3">
      <c r="A394" t="s">
        <v>81</v>
      </c>
      <c r="B394" t="s">
        <v>49</v>
      </c>
      <c r="C394">
        <v>54</v>
      </c>
      <c r="D394">
        <v>1536</v>
      </c>
      <c r="E394">
        <v>2</v>
      </c>
      <c r="F394">
        <v>10</v>
      </c>
      <c r="G394">
        <v>49.99</v>
      </c>
      <c r="H394">
        <v>99.98</v>
      </c>
      <c r="I394">
        <v>13.664999999999999</v>
      </c>
      <c r="J394">
        <v>2</v>
      </c>
      <c r="K394">
        <v>250</v>
      </c>
      <c r="L394">
        <v>4.3</v>
      </c>
      <c r="M394">
        <v>21</v>
      </c>
      <c r="N394">
        <v>9</v>
      </c>
      <c r="O394">
        <v>1</v>
      </c>
      <c r="P394">
        <v>4</v>
      </c>
      <c r="Q394">
        <v>2018</v>
      </c>
      <c r="R394">
        <v>4.7619047620000003</v>
      </c>
      <c r="S394">
        <v>3360</v>
      </c>
      <c r="T394">
        <v>49.99</v>
      </c>
      <c r="U394">
        <v>4.3</v>
      </c>
      <c r="V394">
        <v>13.664999999999999</v>
      </c>
      <c r="W394">
        <v>117.97499999999999</v>
      </c>
      <c r="X394">
        <v>4.4000000000000004</v>
      </c>
      <c r="Y394">
        <v>21.65</v>
      </c>
      <c r="Z394">
        <v>49.99</v>
      </c>
      <c r="AA394">
        <v>4.3</v>
      </c>
      <c r="AB394">
        <v>13.664999999999999</v>
      </c>
      <c r="AC394">
        <v>50.49</v>
      </c>
      <c r="AD394" s="1">
        <v>43214</v>
      </c>
      <c r="AE394" t="s">
        <v>122</v>
      </c>
    </row>
    <row r="395" spans="1:31" x14ac:dyDescent="0.3">
      <c r="A395" t="s">
        <v>28</v>
      </c>
      <c r="B395" t="s">
        <v>35</v>
      </c>
      <c r="C395">
        <v>56</v>
      </c>
      <c r="D395">
        <v>237</v>
      </c>
      <c r="E395">
        <v>6</v>
      </c>
      <c r="F395">
        <v>13</v>
      </c>
      <c r="G395">
        <v>34.199999999999996</v>
      </c>
      <c r="H395">
        <v>205.2</v>
      </c>
      <c r="I395">
        <v>15.015000000000001</v>
      </c>
      <c r="J395">
        <v>3</v>
      </c>
      <c r="K395">
        <v>100</v>
      </c>
      <c r="L395">
        <v>3.9</v>
      </c>
      <c r="M395">
        <v>21</v>
      </c>
      <c r="N395">
        <v>9</v>
      </c>
      <c r="O395">
        <v>1</v>
      </c>
      <c r="P395">
        <v>4</v>
      </c>
      <c r="Q395">
        <v>2018</v>
      </c>
      <c r="R395">
        <v>25</v>
      </c>
      <c r="S395">
        <v>2304</v>
      </c>
      <c r="T395">
        <v>35.057142859999999</v>
      </c>
      <c r="U395">
        <v>4.2</v>
      </c>
      <c r="V395">
        <v>12.985714290000001</v>
      </c>
      <c r="W395">
        <v>34.200000000000003</v>
      </c>
      <c r="X395">
        <v>3.9</v>
      </c>
      <c r="Y395">
        <v>15.015000000000001</v>
      </c>
      <c r="Z395">
        <v>34.200000000000003</v>
      </c>
      <c r="AA395">
        <v>3.9</v>
      </c>
      <c r="AB395">
        <v>15.015000000000001</v>
      </c>
      <c r="AC395">
        <v>32.742857139999998</v>
      </c>
      <c r="AD395" s="1">
        <v>43214</v>
      </c>
      <c r="AE395" t="s">
        <v>116</v>
      </c>
    </row>
    <row r="396" spans="1:31" x14ac:dyDescent="0.3">
      <c r="A396" t="s">
        <v>43</v>
      </c>
      <c r="B396" t="s">
        <v>33</v>
      </c>
      <c r="C396">
        <v>59</v>
      </c>
      <c r="D396">
        <v>319</v>
      </c>
      <c r="E396">
        <v>16</v>
      </c>
      <c r="F396">
        <v>178</v>
      </c>
      <c r="G396">
        <v>78</v>
      </c>
      <c r="H396">
        <v>1248</v>
      </c>
      <c r="I396">
        <v>16.645624999999999</v>
      </c>
      <c r="J396">
        <v>4</v>
      </c>
      <c r="K396">
        <v>250</v>
      </c>
      <c r="L396">
        <v>3.9</v>
      </c>
      <c r="M396">
        <v>21</v>
      </c>
      <c r="N396">
        <v>9</v>
      </c>
      <c r="O396">
        <v>1</v>
      </c>
      <c r="P396">
        <v>4</v>
      </c>
      <c r="Q396">
        <v>2018</v>
      </c>
      <c r="R396">
        <v>11.51079137</v>
      </c>
      <c r="S396">
        <v>640</v>
      </c>
      <c r="T396">
        <v>105.648625</v>
      </c>
      <c r="U396">
        <v>4.2</v>
      </c>
      <c r="V396">
        <v>2.1816470589999999</v>
      </c>
      <c r="W396">
        <v>105</v>
      </c>
      <c r="X396">
        <v>4.2</v>
      </c>
      <c r="Y396">
        <v>13.631428570000001</v>
      </c>
      <c r="Z396">
        <v>150.1333333</v>
      </c>
      <c r="AA396">
        <v>3.8</v>
      </c>
      <c r="AB396">
        <v>19.447777779999999</v>
      </c>
      <c r="AC396">
        <v>78</v>
      </c>
      <c r="AD396" s="1">
        <v>43214</v>
      </c>
      <c r="AE396" t="s">
        <v>116</v>
      </c>
    </row>
    <row r="397" spans="1:31" x14ac:dyDescent="0.3">
      <c r="A397" t="s">
        <v>38</v>
      </c>
      <c r="B397" t="s">
        <v>33</v>
      </c>
      <c r="C397">
        <v>58</v>
      </c>
      <c r="D397">
        <v>3006</v>
      </c>
      <c r="E397">
        <v>21</v>
      </c>
      <c r="F397">
        <v>178</v>
      </c>
      <c r="G397">
        <v>105</v>
      </c>
      <c r="H397">
        <v>2205</v>
      </c>
      <c r="I397">
        <v>13.631428570000001</v>
      </c>
      <c r="J397">
        <v>2</v>
      </c>
      <c r="K397">
        <v>1000</v>
      </c>
      <c r="L397">
        <v>4.2</v>
      </c>
      <c r="M397">
        <v>21</v>
      </c>
      <c r="N397">
        <v>9</v>
      </c>
      <c r="O397">
        <v>1</v>
      </c>
      <c r="P397">
        <v>4</v>
      </c>
      <c r="Q397">
        <v>2018</v>
      </c>
      <c r="R397">
        <v>10.552763819999999</v>
      </c>
      <c r="S397">
        <v>7632</v>
      </c>
      <c r="T397">
        <v>105.648625</v>
      </c>
      <c r="U397">
        <v>4.2</v>
      </c>
      <c r="V397">
        <v>2.1816470589999999</v>
      </c>
      <c r="W397">
        <v>105</v>
      </c>
      <c r="X397">
        <v>4.2</v>
      </c>
      <c r="Y397">
        <v>13.631428570000001</v>
      </c>
      <c r="Z397">
        <v>150.1333333</v>
      </c>
      <c r="AA397">
        <v>3.8</v>
      </c>
      <c r="AB397">
        <v>19.447777779999999</v>
      </c>
      <c r="AC397">
        <v>105.6428571</v>
      </c>
      <c r="AD397" s="1">
        <v>43214</v>
      </c>
      <c r="AE397" t="s">
        <v>122</v>
      </c>
    </row>
    <row r="398" spans="1:31" x14ac:dyDescent="0.3">
      <c r="A398" t="s">
        <v>44</v>
      </c>
      <c r="B398" t="s">
        <v>33</v>
      </c>
      <c r="C398">
        <v>46</v>
      </c>
      <c r="D398">
        <v>501</v>
      </c>
      <c r="E398">
        <v>6</v>
      </c>
      <c r="F398">
        <v>178</v>
      </c>
      <c r="G398">
        <v>280.66666666666669</v>
      </c>
      <c r="H398">
        <v>1684</v>
      </c>
      <c r="I398">
        <v>18.168333329999999</v>
      </c>
      <c r="J398">
        <v>4</v>
      </c>
      <c r="K398">
        <v>363</v>
      </c>
      <c r="L398">
        <v>3.7</v>
      </c>
      <c r="M398">
        <v>21</v>
      </c>
      <c r="N398">
        <v>9</v>
      </c>
      <c r="O398">
        <v>1</v>
      </c>
      <c r="P398">
        <v>4</v>
      </c>
      <c r="Q398">
        <v>2018</v>
      </c>
      <c r="R398">
        <v>6.6666666670000003</v>
      </c>
      <c r="S398">
        <v>3042</v>
      </c>
      <c r="T398">
        <v>105.648625</v>
      </c>
      <c r="U398">
        <v>4.2</v>
      </c>
      <c r="V398">
        <v>2.1816470589999999</v>
      </c>
      <c r="W398">
        <v>105</v>
      </c>
      <c r="X398">
        <v>4.2</v>
      </c>
      <c r="Y398">
        <v>13.631428570000001</v>
      </c>
      <c r="Z398">
        <v>150.1333333</v>
      </c>
      <c r="AA398">
        <v>3.8</v>
      </c>
      <c r="AB398">
        <v>19.447777779999999</v>
      </c>
      <c r="AC398">
        <v>307.83333329999999</v>
      </c>
      <c r="AD398" s="1">
        <v>43214</v>
      </c>
      <c r="AE398" t="s">
        <v>115</v>
      </c>
    </row>
    <row r="399" spans="1:31" x14ac:dyDescent="0.3">
      <c r="A399" t="s">
        <v>56</v>
      </c>
      <c r="B399" t="s">
        <v>36</v>
      </c>
      <c r="C399">
        <v>57</v>
      </c>
      <c r="D399">
        <v>366</v>
      </c>
      <c r="E399">
        <v>28</v>
      </c>
      <c r="F399">
        <v>111</v>
      </c>
      <c r="G399">
        <v>53.9</v>
      </c>
      <c r="H399">
        <v>1509.2</v>
      </c>
      <c r="I399">
        <v>19.071428569999998</v>
      </c>
      <c r="J399">
        <v>2</v>
      </c>
      <c r="K399">
        <v>1650</v>
      </c>
      <c r="L399">
        <v>4.0999999999999996</v>
      </c>
      <c r="M399">
        <v>21</v>
      </c>
      <c r="N399">
        <v>9</v>
      </c>
      <c r="O399">
        <v>1</v>
      </c>
      <c r="P399">
        <v>4</v>
      </c>
      <c r="Q399">
        <v>2018</v>
      </c>
      <c r="R399">
        <v>14.73684211</v>
      </c>
      <c r="S399">
        <v>19800</v>
      </c>
      <c r="T399">
        <v>53.9</v>
      </c>
      <c r="U399">
        <v>4.0999999999999996</v>
      </c>
      <c r="V399">
        <v>5.2817391300000001</v>
      </c>
      <c r="W399">
        <v>53.9</v>
      </c>
      <c r="X399">
        <v>4.2</v>
      </c>
      <c r="Y399">
        <v>19.46846154</v>
      </c>
      <c r="Z399">
        <v>53.9</v>
      </c>
      <c r="AA399">
        <v>4.0999999999999996</v>
      </c>
      <c r="AB399">
        <v>19.071428569999998</v>
      </c>
      <c r="AC399">
        <v>53.9</v>
      </c>
      <c r="AD399" s="1">
        <v>43214</v>
      </c>
      <c r="AE399" t="s">
        <v>124</v>
      </c>
    </row>
    <row r="400" spans="1:31" x14ac:dyDescent="0.3">
      <c r="A400" t="s">
        <v>48</v>
      </c>
      <c r="B400" t="s">
        <v>49</v>
      </c>
      <c r="C400">
        <v>29</v>
      </c>
      <c r="D400">
        <v>178</v>
      </c>
      <c r="E400">
        <v>8</v>
      </c>
      <c r="F400">
        <v>10</v>
      </c>
      <c r="G400">
        <v>117.97499999999999</v>
      </c>
      <c r="H400">
        <v>943.8</v>
      </c>
      <c r="I400">
        <v>21.65</v>
      </c>
      <c r="J400">
        <v>1</v>
      </c>
      <c r="K400">
        <v>400</v>
      </c>
      <c r="L400">
        <v>4.4000000000000004</v>
      </c>
      <c r="M400">
        <v>21</v>
      </c>
      <c r="N400">
        <v>9</v>
      </c>
      <c r="O400">
        <v>1</v>
      </c>
      <c r="P400">
        <v>4</v>
      </c>
      <c r="Q400">
        <v>2018</v>
      </c>
      <c r="R400">
        <v>9.7560975610000007</v>
      </c>
      <c r="S400">
        <v>4693</v>
      </c>
      <c r="T400">
        <v>49.99</v>
      </c>
      <c r="U400">
        <v>4.3</v>
      </c>
      <c r="V400">
        <v>13.664999999999999</v>
      </c>
      <c r="W400">
        <v>117.97499999999999</v>
      </c>
      <c r="X400">
        <v>4.4000000000000004</v>
      </c>
      <c r="Y400">
        <v>21.65</v>
      </c>
      <c r="Z400">
        <v>117.97499999999999</v>
      </c>
      <c r="AA400">
        <v>4.4000000000000004</v>
      </c>
      <c r="AB400">
        <v>21.65</v>
      </c>
      <c r="AC400">
        <v>117.7</v>
      </c>
      <c r="AD400" s="1">
        <v>43212</v>
      </c>
      <c r="AE400" t="s">
        <v>115</v>
      </c>
    </row>
    <row r="401" spans="1:31" x14ac:dyDescent="0.3">
      <c r="A401" t="s">
        <v>50</v>
      </c>
      <c r="B401" t="s">
        <v>26</v>
      </c>
      <c r="C401">
        <v>55</v>
      </c>
      <c r="D401">
        <v>312</v>
      </c>
      <c r="E401">
        <v>9</v>
      </c>
      <c r="F401">
        <v>34</v>
      </c>
      <c r="G401">
        <v>90.555555555555557</v>
      </c>
      <c r="H401">
        <v>815</v>
      </c>
      <c r="I401">
        <v>17.82222222</v>
      </c>
      <c r="J401">
        <v>1</v>
      </c>
      <c r="K401">
        <v>1550</v>
      </c>
      <c r="L401">
        <v>3.3</v>
      </c>
      <c r="M401">
        <v>21</v>
      </c>
      <c r="N401">
        <v>9</v>
      </c>
      <c r="O401">
        <v>1</v>
      </c>
      <c r="P401">
        <v>4</v>
      </c>
      <c r="Q401">
        <v>2018</v>
      </c>
      <c r="R401">
        <v>12.162162159999999</v>
      </c>
      <c r="S401">
        <v>20944</v>
      </c>
      <c r="T401">
        <v>85.045000000000002</v>
      </c>
      <c r="U401">
        <v>3.9</v>
      </c>
      <c r="V401">
        <v>12.94</v>
      </c>
      <c r="W401">
        <v>90.875</v>
      </c>
      <c r="X401">
        <v>3.3</v>
      </c>
      <c r="Y401">
        <v>17.82222222</v>
      </c>
      <c r="Z401">
        <v>39.99</v>
      </c>
      <c r="AA401">
        <v>4</v>
      </c>
      <c r="AB401">
        <v>14.236153850000001</v>
      </c>
      <c r="AC401">
        <v>92</v>
      </c>
      <c r="AD401" s="1">
        <v>43212</v>
      </c>
      <c r="AE401" t="s">
        <v>115</v>
      </c>
    </row>
    <row r="402" spans="1:31" x14ac:dyDescent="0.3">
      <c r="A402" t="s">
        <v>79</v>
      </c>
      <c r="B402" t="s">
        <v>32</v>
      </c>
      <c r="C402">
        <v>55</v>
      </c>
      <c r="D402">
        <v>388</v>
      </c>
      <c r="E402">
        <v>22</v>
      </c>
      <c r="F402">
        <v>118</v>
      </c>
      <c r="G402">
        <v>29.9</v>
      </c>
      <c r="H402">
        <v>657.8</v>
      </c>
      <c r="I402">
        <v>10.10318182</v>
      </c>
      <c r="J402">
        <v>1</v>
      </c>
      <c r="K402">
        <v>250</v>
      </c>
      <c r="L402">
        <v>4.5</v>
      </c>
      <c r="M402">
        <v>21</v>
      </c>
      <c r="N402">
        <v>9</v>
      </c>
      <c r="O402">
        <v>1</v>
      </c>
      <c r="P402">
        <v>4</v>
      </c>
      <c r="Q402">
        <v>2018</v>
      </c>
      <c r="R402">
        <v>17.741935479999999</v>
      </c>
      <c r="S402">
        <v>1200</v>
      </c>
      <c r="T402">
        <v>29.9</v>
      </c>
      <c r="U402">
        <v>4.5</v>
      </c>
      <c r="V402">
        <v>10.10318182</v>
      </c>
      <c r="W402">
        <v>79.989999999999995</v>
      </c>
      <c r="X402">
        <v>4.0999999999999996</v>
      </c>
      <c r="Y402">
        <v>14.484999999999999</v>
      </c>
      <c r="Z402">
        <v>58.99</v>
      </c>
      <c r="AA402">
        <v>3.9</v>
      </c>
      <c r="AB402">
        <v>16.302727269999998</v>
      </c>
      <c r="AC402">
        <v>29.9</v>
      </c>
      <c r="AD402" s="1">
        <v>43212</v>
      </c>
      <c r="AE402" t="s">
        <v>122</v>
      </c>
    </row>
    <row r="403" spans="1:31" x14ac:dyDescent="0.3">
      <c r="A403" t="s">
        <v>70</v>
      </c>
      <c r="B403" t="s">
        <v>26</v>
      </c>
      <c r="C403">
        <v>39</v>
      </c>
      <c r="D403">
        <v>161</v>
      </c>
      <c r="E403">
        <v>13</v>
      </c>
      <c r="F403">
        <v>34</v>
      </c>
      <c r="G403">
        <v>39.99</v>
      </c>
      <c r="H403">
        <v>519.87</v>
      </c>
      <c r="I403">
        <v>14.236153850000001</v>
      </c>
      <c r="J403">
        <v>2</v>
      </c>
      <c r="K403">
        <v>350</v>
      </c>
      <c r="L403">
        <v>4</v>
      </c>
      <c r="M403">
        <v>21</v>
      </c>
      <c r="N403">
        <v>9</v>
      </c>
      <c r="O403">
        <v>1</v>
      </c>
      <c r="P403">
        <v>4</v>
      </c>
      <c r="Q403">
        <v>2018</v>
      </c>
      <c r="R403">
        <v>12.149532710000001</v>
      </c>
      <c r="S403">
        <v>3800</v>
      </c>
      <c r="T403">
        <v>89.9</v>
      </c>
      <c r="U403">
        <v>3.9</v>
      </c>
      <c r="V403">
        <v>12.94</v>
      </c>
      <c r="W403">
        <v>39.99</v>
      </c>
      <c r="X403">
        <v>4</v>
      </c>
      <c r="Y403">
        <v>14.236153850000001</v>
      </c>
      <c r="Z403">
        <v>39.99</v>
      </c>
      <c r="AA403">
        <v>4</v>
      </c>
      <c r="AB403">
        <v>14.236153850000001</v>
      </c>
      <c r="AC403">
        <v>39.99</v>
      </c>
      <c r="AD403" s="1">
        <v>43212</v>
      </c>
      <c r="AE403" t="s">
        <v>122</v>
      </c>
    </row>
    <row r="404" spans="1:31" x14ac:dyDescent="0.3">
      <c r="A404" t="s">
        <v>28</v>
      </c>
      <c r="B404" t="s">
        <v>35</v>
      </c>
      <c r="C404">
        <v>56</v>
      </c>
      <c r="D404">
        <v>237</v>
      </c>
      <c r="E404">
        <v>6</v>
      </c>
      <c r="F404">
        <v>13</v>
      </c>
      <c r="G404">
        <v>34.199999999999996</v>
      </c>
      <c r="H404">
        <v>205.2</v>
      </c>
      <c r="I404">
        <v>15.015000000000001</v>
      </c>
      <c r="J404">
        <v>3</v>
      </c>
      <c r="K404">
        <v>100</v>
      </c>
      <c r="L404">
        <v>3.9</v>
      </c>
      <c r="M404">
        <v>21</v>
      </c>
      <c r="N404">
        <v>9</v>
      </c>
      <c r="O404">
        <v>1</v>
      </c>
      <c r="P404">
        <v>4</v>
      </c>
      <c r="Q404">
        <v>2018</v>
      </c>
      <c r="R404">
        <v>25</v>
      </c>
      <c r="S404">
        <v>2304</v>
      </c>
      <c r="T404">
        <v>35.057142859999999</v>
      </c>
      <c r="U404">
        <v>4.2</v>
      </c>
      <c r="V404">
        <v>12.985714290000001</v>
      </c>
      <c r="W404">
        <v>34.200000000000003</v>
      </c>
      <c r="X404">
        <v>3.9</v>
      </c>
      <c r="Y404">
        <v>15.015000000000001</v>
      </c>
      <c r="Z404">
        <v>34.200000000000003</v>
      </c>
      <c r="AA404">
        <v>3.9</v>
      </c>
      <c r="AB404">
        <v>15.015000000000001</v>
      </c>
      <c r="AC404">
        <v>32.742857139999998</v>
      </c>
      <c r="AD404" s="1">
        <v>43212</v>
      </c>
      <c r="AE404" t="s">
        <v>116</v>
      </c>
    </row>
    <row r="405" spans="1:31" x14ac:dyDescent="0.3">
      <c r="A405" t="s">
        <v>27</v>
      </c>
      <c r="B405" t="s">
        <v>36</v>
      </c>
      <c r="C405">
        <v>58</v>
      </c>
      <c r="D405">
        <v>340</v>
      </c>
      <c r="E405">
        <v>20</v>
      </c>
      <c r="F405">
        <v>111</v>
      </c>
      <c r="G405">
        <v>53.9</v>
      </c>
      <c r="H405">
        <v>1078</v>
      </c>
      <c r="I405">
        <v>20.562999999999999</v>
      </c>
      <c r="J405">
        <v>2</v>
      </c>
      <c r="K405">
        <v>1500</v>
      </c>
      <c r="L405">
        <v>4</v>
      </c>
      <c r="M405">
        <v>21</v>
      </c>
      <c r="N405">
        <v>9</v>
      </c>
      <c r="O405">
        <v>1</v>
      </c>
      <c r="P405">
        <v>4</v>
      </c>
      <c r="Q405">
        <v>2018</v>
      </c>
      <c r="R405">
        <v>7.139686298</v>
      </c>
      <c r="S405">
        <v>19800</v>
      </c>
      <c r="T405">
        <v>53.9</v>
      </c>
      <c r="U405">
        <v>4.0999999999999996</v>
      </c>
      <c r="V405">
        <v>5.2817391300000001</v>
      </c>
      <c r="W405">
        <v>53.9</v>
      </c>
      <c r="X405">
        <v>4.2</v>
      </c>
      <c r="Y405">
        <v>19.46846154</v>
      </c>
      <c r="Z405">
        <v>53.9</v>
      </c>
      <c r="AA405">
        <v>4.0999999999999996</v>
      </c>
      <c r="AB405">
        <v>19.071428569999998</v>
      </c>
      <c r="AC405">
        <v>53.9</v>
      </c>
      <c r="AD405" s="1">
        <v>43212</v>
      </c>
      <c r="AE405" t="s">
        <v>123</v>
      </c>
    </row>
    <row r="406" spans="1:31" x14ac:dyDescent="0.3">
      <c r="A406" t="s">
        <v>37</v>
      </c>
      <c r="B406" t="s">
        <v>36</v>
      </c>
      <c r="C406">
        <v>59</v>
      </c>
      <c r="D406">
        <v>341</v>
      </c>
      <c r="E406">
        <v>13</v>
      </c>
      <c r="F406">
        <v>111</v>
      </c>
      <c r="G406">
        <v>53.900000000000006</v>
      </c>
      <c r="H406">
        <v>700.7</v>
      </c>
      <c r="I406">
        <v>19.46846154</v>
      </c>
      <c r="J406">
        <v>2</v>
      </c>
      <c r="K406">
        <v>1750</v>
      </c>
      <c r="L406">
        <v>4.2</v>
      </c>
      <c r="M406">
        <v>21</v>
      </c>
      <c r="N406">
        <v>9</v>
      </c>
      <c r="O406">
        <v>1</v>
      </c>
      <c r="P406">
        <v>4</v>
      </c>
      <c r="Q406">
        <v>2018</v>
      </c>
      <c r="R406">
        <v>7.5581395349999996</v>
      </c>
      <c r="S406">
        <v>32560</v>
      </c>
      <c r="T406">
        <v>53.9</v>
      </c>
      <c r="U406">
        <v>4.0999999999999996</v>
      </c>
      <c r="V406">
        <v>5.2817391300000001</v>
      </c>
      <c r="W406">
        <v>53.9</v>
      </c>
      <c r="X406">
        <v>4.2</v>
      </c>
      <c r="Y406">
        <v>19.46846154</v>
      </c>
      <c r="Z406">
        <v>53.9</v>
      </c>
      <c r="AA406">
        <v>4.0999999999999996</v>
      </c>
      <c r="AB406">
        <v>19.071428569999998</v>
      </c>
      <c r="AC406">
        <v>53.9</v>
      </c>
      <c r="AD406" s="1">
        <v>43212</v>
      </c>
      <c r="AE406" t="s">
        <v>123</v>
      </c>
    </row>
    <row r="407" spans="1:31" x14ac:dyDescent="0.3">
      <c r="A407" t="s">
        <v>64</v>
      </c>
      <c r="B407" t="s">
        <v>30</v>
      </c>
      <c r="C407">
        <v>33</v>
      </c>
      <c r="D407">
        <v>256</v>
      </c>
      <c r="E407">
        <v>13</v>
      </c>
      <c r="F407">
        <v>107</v>
      </c>
      <c r="G407">
        <v>80.223076923076931</v>
      </c>
      <c r="H407">
        <v>1042.9000000000001</v>
      </c>
      <c r="I407">
        <v>18.17230769</v>
      </c>
      <c r="J407">
        <v>1</v>
      </c>
      <c r="K407">
        <v>180</v>
      </c>
      <c r="L407">
        <v>3.5</v>
      </c>
      <c r="M407">
        <v>21</v>
      </c>
      <c r="N407">
        <v>9</v>
      </c>
      <c r="O407">
        <v>1</v>
      </c>
      <c r="P407">
        <v>4</v>
      </c>
      <c r="Q407">
        <v>2018</v>
      </c>
      <c r="R407">
        <v>7.6470588240000001</v>
      </c>
      <c r="S407">
        <v>2210</v>
      </c>
      <c r="T407">
        <v>120.9230769</v>
      </c>
      <c r="U407">
        <v>4.2</v>
      </c>
      <c r="V407">
        <v>27.253035709999999</v>
      </c>
      <c r="W407">
        <v>149.9</v>
      </c>
      <c r="X407">
        <v>4.3</v>
      </c>
      <c r="Y407">
        <v>30.227428570000001</v>
      </c>
      <c r="Z407">
        <v>80.666666669999998</v>
      </c>
      <c r="AA407">
        <v>3.5</v>
      </c>
      <c r="AB407">
        <v>18.17230769</v>
      </c>
      <c r="AC407">
        <v>81.023913039999996</v>
      </c>
      <c r="AD407" s="1">
        <v>43211</v>
      </c>
      <c r="AE407" t="s">
        <v>116</v>
      </c>
    </row>
    <row r="408" spans="1:31" x14ac:dyDescent="0.3">
      <c r="A408" t="s">
        <v>76</v>
      </c>
      <c r="B408" t="s">
        <v>66</v>
      </c>
      <c r="C408">
        <v>57</v>
      </c>
      <c r="D408">
        <v>272</v>
      </c>
      <c r="E408">
        <v>13</v>
      </c>
      <c r="F408">
        <v>92</v>
      </c>
      <c r="G408">
        <v>99.9</v>
      </c>
      <c r="H408">
        <v>1298.7</v>
      </c>
      <c r="I408">
        <v>23.32769231</v>
      </c>
      <c r="J408">
        <v>1</v>
      </c>
      <c r="K408">
        <v>2500</v>
      </c>
      <c r="L408">
        <v>4.4000000000000004</v>
      </c>
      <c r="M408">
        <v>21</v>
      </c>
      <c r="N408">
        <v>9</v>
      </c>
      <c r="O408">
        <v>1</v>
      </c>
      <c r="P408">
        <v>4</v>
      </c>
      <c r="Q408">
        <v>2018</v>
      </c>
      <c r="R408">
        <v>13.40206186</v>
      </c>
      <c r="S408">
        <v>12000</v>
      </c>
      <c r="T408">
        <v>75</v>
      </c>
      <c r="U408">
        <v>4.0999999999999996</v>
      </c>
      <c r="V408">
        <v>9.0715662649999995</v>
      </c>
      <c r="W408">
        <v>35</v>
      </c>
      <c r="X408">
        <v>3.7</v>
      </c>
      <c r="Y408">
        <v>13.46941176</v>
      </c>
      <c r="Z408">
        <v>99.9</v>
      </c>
      <c r="AA408">
        <v>4.4000000000000004</v>
      </c>
      <c r="AB408">
        <v>23.32769231</v>
      </c>
      <c r="AC408">
        <v>99.9</v>
      </c>
      <c r="AD408" s="1">
        <v>43211</v>
      </c>
      <c r="AE408" t="s">
        <v>114</v>
      </c>
    </row>
    <row r="409" spans="1:31" x14ac:dyDescent="0.3">
      <c r="A409" t="s">
        <v>78</v>
      </c>
      <c r="B409" t="s">
        <v>36</v>
      </c>
      <c r="C409">
        <v>58</v>
      </c>
      <c r="D409">
        <v>1893</v>
      </c>
      <c r="E409">
        <v>5</v>
      </c>
      <c r="F409">
        <v>111</v>
      </c>
      <c r="G409">
        <v>110</v>
      </c>
      <c r="H409">
        <v>550</v>
      </c>
      <c r="I409">
        <v>42.725999999999999</v>
      </c>
      <c r="J409">
        <v>1</v>
      </c>
      <c r="K409">
        <v>5950</v>
      </c>
      <c r="L409">
        <v>4.3</v>
      </c>
      <c r="M409">
        <v>21</v>
      </c>
      <c r="N409">
        <v>9</v>
      </c>
      <c r="O409">
        <v>1</v>
      </c>
      <c r="P409">
        <v>4</v>
      </c>
      <c r="Q409">
        <v>2018</v>
      </c>
      <c r="R409">
        <v>10</v>
      </c>
      <c r="S409">
        <v>8000</v>
      </c>
      <c r="T409">
        <v>53.9</v>
      </c>
      <c r="U409">
        <v>4.0999999999999996</v>
      </c>
      <c r="V409">
        <v>5.2817391300000001</v>
      </c>
      <c r="W409">
        <v>53.9</v>
      </c>
      <c r="X409">
        <v>4.2</v>
      </c>
      <c r="Y409">
        <v>19.46846154</v>
      </c>
      <c r="Z409">
        <v>53.9</v>
      </c>
      <c r="AA409">
        <v>4.0999999999999996</v>
      </c>
      <c r="AB409">
        <v>19.071428569999998</v>
      </c>
      <c r="AC409">
        <v>110</v>
      </c>
      <c r="AD409" s="1">
        <v>43211</v>
      </c>
      <c r="AE409" t="s">
        <v>114</v>
      </c>
    </row>
    <row r="410" spans="1:31" x14ac:dyDescent="0.3">
      <c r="A410" t="s">
        <v>41</v>
      </c>
      <c r="B410" t="s">
        <v>32</v>
      </c>
      <c r="C410">
        <v>60</v>
      </c>
      <c r="D410">
        <v>2644</v>
      </c>
      <c r="E410">
        <v>21</v>
      </c>
      <c r="F410">
        <v>118</v>
      </c>
      <c r="G410">
        <v>330</v>
      </c>
      <c r="H410">
        <v>6930</v>
      </c>
      <c r="I410">
        <v>17.309047620000001</v>
      </c>
      <c r="J410">
        <v>6</v>
      </c>
      <c r="K410">
        <v>400</v>
      </c>
      <c r="L410">
        <v>4.2</v>
      </c>
      <c r="M410">
        <v>21</v>
      </c>
      <c r="N410">
        <v>9</v>
      </c>
      <c r="O410">
        <v>1</v>
      </c>
      <c r="P410">
        <v>4</v>
      </c>
      <c r="Q410">
        <v>2018</v>
      </c>
      <c r="R410">
        <v>13.29113924</v>
      </c>
      <c r="S410">
        <v>2992</v>
      </c>
      <c r="T410">
        <v>330</v>
      </c>
      <c r="U410">
        <v>4.2</v>
      </c>
      <c r="V410">
        <v>17.309047620000001</v>
      </c>
      <c r="W410">
        <v>79.989999999999995</v>
      </c>
      <c r="X410">
        <v>4.0999999999999996</v>
      </c>
      <c r="Y410">
        <v>14.484999999999999</v>
      </c>
      <c r="Z410">
        <v>58.99</v>
      </c>
      <c r="AA410">
        <v>3.9</v>
      </c>
      <c r="AB410">
        <v>16.302727269999998</v>
      </c>
      <c r="AC410">
        <v>325.89285710000001</v>
      </c>
      <c r="AD410" s="1">
        <v>43211</v>
      </c>
      <c r="AE410" t="s">
        <v>114</v>
      </c>
    </row>
    <row r="411" spans="1:31" x14ac:dyDescent="0.3">
      <c r="A411" t="s">
        <v>64</v>
      </c>
      <c r="B411" t="s">
        <v>30</v>
      </c>
      <c r="C411">
        <v>33</v>
      </c>
      <c r="D411">
        <v>256</v>
      </c>
      <c r="E411">
        <v>13</v>
      </c>
      <c r="F411">
        <v>107</v>
      </c>
      <c r="G411">
        <v>80.223076923076931</v>
      </c>
      <c r="H411">
        <v>1042.9000000000001</v>
      </c>
      <c r="I411">
        <v>18.17230769</v>
      </c>
      <c r="J411">
        <v>1</v>
      </c>
      <c r="K411">
        <v>180</v>
      </c>
      <c r="L411">
        <v>3.5</v>
      </c>
      <c r="M411">
        <v>21</v>
      </c>
      <c r="N411">
        <v>9</v>
      </c>
      <c r="O411">
        <v>1</v>
      </c>
      <c r="P411">
        <v>4</v>
      </c>
      <c r="Q411">
        <v>2018</v>
      </c>
      <c r="R411">
        <v>7.6470588240000001</v>
      </c>
      <c r="S411">
        <v>2210</v>
      </c>
      <c r="T411">
        <v>120.9230769</v>
      </c>
      <c r="U411">
        <v>4.2</v>
      </c>
      <c r="V411">
        <v>27.253035709999999</v>
      </c>
      <c r="W411">
        <v>149.9</v>
      </c>
      <c r="X411">
        <v>4.3</v>
      </c>
      <c r="Y411">
        <v>30.227428570000001</v>
      </c>
      <c r="Z411">
        <v>80.666666669999998</v>
      </c>
      <c r="AA411">
        <v>3.5</v>
      </c>
      <c r="AB411">
        <v>18.17230769</v>
      </c>
      <c r="AC411">
        <v>81.023913039999996</v>
      </c>
      <c r="AD411" s="1">
        <v>43210</v>
      </c>
      <c r="AE411" t="s">
        <v>116</v>
      </c>
    </row>
    <row r="412" spans="1:31" x14ac:dyDescent="0.3">
      <c r="A412" t="s">
        <v>34</v>
      </c>
      <c r="B412" t="s">
        <v>30</v>
      </c>
      <c r="C412">
        <v>48</v>
      </c>
      <c r="D412">
        <v>894</v>
      </c>
      <c r="E412">
        <v>35</v>
      </c>
      <c r="F412">
        <v>107</v>
      </c>
      <c r="G412">
        <v>149.9</v>
      </c>
      <c r="H412">
        <v>5246.5</v>
      </c>
      <c r="I412">
        <v>30.227428570000001</v>
      </c>
      <c r="J412">
        <v>1</v>
      </c>
      <c r="K412">
        <v>533</v>
      </c>
      <c r="L412">
        <v>4.3</v>
      </c>
      <c r="M412">
        <v>21</v>
      </c>
      <c r="N412">
        <v>9</v>
      </c>
      <c r="O412">
        <v>1</v>
      </c>
      <c r="P412">
        <v>4</v>
      </c>
      <c r="Q412">
        <v>2018</v>
      </c>
      <c r="R412">
        <v>12.77372263</v>
      </c>
      <c r="S412">
        <v>4840</v>
      </c>
      <c r="T412">
        <v>119.99</v>
      </c>
      <c r="U412">
        <v>4.2</v>
      </c>
      <c r="V412">
        <v>27.253035709999999</v>
      </c>
      <c r="W412">
        <v>149.9</v>
      </c>
      <c r="X412">
        <v>4.3</v>
      </c>
      <c r="Y412">
        <v>30.227428570000001</v>
      </c>
      <c r="Z412">
        <v>80.666666669999998</v>
      </c>
      <c r="AA412">
        <v>3.5</v>
      </c>
      <c r="AB412">
        <v>18.17230769</v>
      </c>
      <c r="AC412">
        <v>149.9</v>
      </c>
      <c r="AD412" s="1">
        <v>43209</v>
      </c>
      <c r="AE412" t="s">
        <v>114</v>
      </c>
    </row>
    <row r="413" spans="1:31" x14ac:dyDescent="0.3">
      <c r="A413" t="s">
        <v>79</v>
      </c>
      <c r="B413" t="s">
        <v>32</v>
      </c>
      <c r="C413">
        <v>55</v>
      </c>
      <c r="D413">
        <v>388</v>
      </c>
      <c r="E413">
        <v>22</v>
      </c>
      <c r="F413">
        <v>118</v>
      </c>
      <c r="G413">
        <v>29.9</v>
      </c>
      <c r="H413">
        <v>657.8</v>
      </c>
      <c r="I413">
        <v>10.10318182</v>
      </c>
      <c r="J413">
        <v>1</v>
      </c>
      <c r="K413">
        <v>250</v>
      </c>
      <c r="L413">
        <v>4.5</v>
      </c>
      <c r="M413">
        <v>21</v>
      </c>
      <c r="N413">
        <v>9</v>
      </c>
      <c r="O413">
        <v>1</v>
      </c>
      <c r="P413">
        <v>4</v>
      </c>
      <c r="Q413">
        <v>2018</v>
      </c>
      <c r="R413">
        <v>17.741935479999999</v>
      </c>
      <c r="S413">
        <v>1200</v>
      </c>
      <c r="T413">
        <v>29.9</v>
      </c>
      <c r="U413">
        <v>4.5</v>
      </c>
      <c r="V413">
        <v>10.10318182</v>
      </c>
      <c r="W413">
        <v>79.989999999999995</v>
      </c>
      <c r="X413">
        <v>4.0999999999999996</v>
      </c>
      <c r="Y413">
        <v>14.484999999999999</v>
      </c>
      <c r="Z413">
        <v>58.99</v>
      </c>
      <c r="AA413">
        <v>3.9</v>
      </c>
      <c r="AB413">
        <v>16.302727269999998</v>
      </c>
      <c r="AC413">
        <v>29.9</v>
      </c>
      <c r="AD413" s="1">
        <v>43208</v>
      </c>
      <c r="AE413" t="s">
        <v>122</v>
      </c>
    </row>
    <row r="414" spans="1:31" x14ac:dyDescent="0.3">
      <c r="A414" t="s">
        <v>81</v>
      </c>
      <c r="B414" t="s">
        <v>49</v>
      </c>
      <c r="C414">
        <v>54</v>
      </c>
      <c r="D414">
        <v>1536</v>
      </c>
      <c r="E414">
        <v>2</v>
      </c>
      <c r="F414">
        <v>10</v>
      </c>
      <c r="G414">
        <v>49.99</v>
      </c>
      <c r="H414">
        <v>99.98</v>
      </c>
      <c r="I414">
        <v>13.664999999999999</v>
      </c>
      <c r="J414">
        <v>2</v>
      </c>
      <c r="K414">
        <v>250</v>
      </c>
      <c r="L414">
        <v>4.3</v>
      </c>
      <c r="M414">
        <v>21</v>
      </c>
      <c r="N414">
        <v>9</v>
      </c>
      <c r="O414">
        <v>1</v>
      </c>
      <c r="P414">
        <v>4</v>
      </c>
      <c r="Q414">
        <v>2018</v>
      </c>
      <c r="R414">
        <v>4.7619047620000003</v>
      </c>
      <c r="S414">
        <v>3360</v>
      </c>
      <c r="T414">
        <v>49.99</v>
      </c>
      <c r="U414">
        <v>4.3</v>
      </c>
      <c r="V414">
        <v>13.664999999999999</v>
      </c>
      <c r="W414">
        <v>117.97499999999999</v>
      </c>
      <c r="X414">
        <v>4.4000000000000004</v>
      </c>
      <c r="Y414">
        <v>21.65</v>
      </c>
      <c r="Z414">
        <v>49.99</v>
      </c>
      <c r="AA414">
        <v>4.3</v>
      </c>
      <c r="AB414">
        <v>13.664999999999999</v>
      </c>
      <c r="AC414">
        <v>50.49</v>
      </c>
      <c r="AD414" s="1">
        <v>43208</v>
      </c>
      <c r="AE414" t="s">
        <v>122</v>
      </c>
    </row>
    <row r="415" spans="1:31" x14ac:dyDescent="0.3">
      <c r="A415" t="s">
        <v>28</v>
      </c>
      <c r="B415" t="s">
        <v>35</v>
      </c>
      <c r="C415">
        <v>56</v>
      </c>
      <c r="D415">
        <v>237</v>
      </c>
      <c r="E415">
        <v>6</v>
      </c>
      <c r="F415">
        <v>13</v>
      </c>
      <c r="G415">
        <v>34.199999999999996</v>
      </c>
      <c r="H415">
        <v>205.2</v>
      </c>
      <c r="I415">
        <v>15.015000000000001</v>
      </c>
      <c r="J415">
        <v>3</v>
      </c>
      <c r="K415">
        <v>100</v>
      </c>
      <c r="L415">
        <v>3.9</v>
      </c>
      <c r="M415">
        <v>21</v>
      </c>
      <c r="N415">
        <v>9</v>
      </c>
      <c r="O415">
        <v>1</v>
      </c>
      <c r="P415">
        <v>4</v>
      </c>
      <c r="Q415">
        <v>2018</v>
      </c>
      <c r="R415">
        <v>25</v>
      </c>
      <c r="S415">
        <v>2304</v>
      </c>
      <c r="T415">
        <v>35.057142859999999</v>
      </c>
      <c r="U415">
        <v>4.2</v>
      </c>
      <c r="V415">
        <v>12.985714290000001</v>
      </c>
      <c r="W415">
        <v>34.200000000000003</v>
      </c>
      <c r="X415">
        <v>3.9</v>
      </c>
      <c r="Y415">
        <v>15.015000000000001</v>
      </c>
      <c r="Z415">
        <v>34.200000000000003</v>
      </c>
      <c r="AA415">
        <v>3.9</v>
      </c>
      <c r="AB415">
        <v>15.015000000000001</v>
      </c>
      <c r="AC415">
        <v>32.742857139999998</v>
      </c>
      <c r="AD415" s="1">
        <v>43208</v>
      </c>
      <c r="AE415" t="s">
        <v>116</v>
      </c>
    </row>
    <row r="416" spans="1:31" x14ac:dyDescent="0.3">
      <c r="A416" t="s">
        <v>45</v>
      </c>
      <c r="B416" t="s">
        <v>33</v>
      </c>
      <c r="C416">
        <v>35</v>
      </c>
      <c r="D416">
        <v>514</v>
      </c>
      <c r="E416">
        <v>9</v>
      </c>
      <c r="F416">
        <v>178</v>
      </c>
      <c r="G416">
        <v>150.13333333333333</v>
      </c>
      <c r="H416">
        <v>1351.2</v>
      </c>
      <c r="I416">
        <v>19.447777779999999</v>
      </c>
      <c r="J416">
        <v>2</v>
      </c>
      <c r="K416">
        <v>4338</v>
      </c>
      <c r="L416">
        <v>3.8</v>
      </c>
      <c r="M416">
        <v>21</v>
      </c>
      <c r="N416">
        <v>9</v>
      </c>
      <c r="O416">
        <v>1</v>
      </c>
      <c r="P416">
        <v>4</v>
      </c>
      <c r="Q416">
        <v>2018</v>
      </c>
      <c r="R416">
        <v>5.8931462489999999</v>
      </c>
      <c r="S416">
        <v>2856</v>
      </c>
      <c r="T416">
        <v>105.648625</v>
      </c>
      <c r="U416">
        <v>4.2</v>
      </c>
      <c r="V416">
        <v>2.1816470589999999</v>
      </c>
      <c r="W416">
        <v>105</v>
      </c>
      <c r="X416">
        <v>4.2</v>
      </c>
      <c r="Y416">
        <v>13.631428570000001</v>
      </c>
      <c r="Z416">
        <v>150.1333333</v>
      </c>
      <c r="AA416">
        <v>3.8</v>
      </c>
      <c r="AB416">
        <v>19.447777779999999</v>
      </c>
      <c r="AC416">
        <v>151.87843749999999</v>
      </c>
      <c r="AD416" s="1">
        <v>43208</v>
      </c>
      <c r="AE416" t="s">
        <v>115</v>
      </c>
    </row>
    <row r="417" spans="1:31" x14ac:dyDescent="0.3">
      <c r="A417" t="s">
        <v>37</v>
      </c>
      <c r="B417" t="s">
        <v>36</v>
      </c>
      <c r="C417">
        <v>59</v>
      </c>
      <c r="D417">
        <v>341</v>
      </c>
      <c r="E417">
        <v>13</v>
      </c>
      <c r="F417">
        <v>111</v>
      </c>
      <c r="G417">
        <v>53.900000000000006</v>
      </c>
      <c r="H417">
        <v>700.7</v>
      </c>
      <c r="I417">
        <v>19.46846154</v>
      </c>
      <c r="J417">
        <v>2</v>
      </c>
      <c r="K417">
        <v>1750</v>
      </c>
      <c r="L417">
        <v>4.2</v>
      </c>
      <c r="M417">
        <v>21</v>
      </c>
      <c r="N417">
        <v>9</v>
      </c>
      <c r="O417">
        <v>1</v>
      </c>
      <c r="P417">
        <v>4</v>
      </c>
      <c r="Q417">
        <v>2018</v>
      </c>
      <c r="R417">
        <v>7.5581395349999996</v>
      </c>
      <c r="S417">
        <v>32560</v>
      </c>
      <c r="T417">
        <v>53.9</v>
      </c>
      <c r="U417">
        <v>4.0999999999999996</v>
      </c>
      <c r="V417">
        <v>5.2817391300000001</v>
      </c>
      <c r="W417">
        <v>53.9</v>
      </c>
      <c r="X417">
        <v>4.2</v>
      </c>
      <c r="Y417">
        <v>19.46846154</v>
      </c>
      <c r="Z417">
        <v>53.9</v>
      </c>
      <c r="AA417">
        <v>4.0999999999999996</v>
      </c>
      <c r="AB417">
        <v>19.071428569999998</v>
      </c>
      <c r="AC417">
        <v>53.9</v>
      </c>
      <c r="AD417" s="1">
        <v>43208</v>
      </c>
      <c r="AE417" t="s">
        <v>123</v>
      </c>
    </row>
    <row r="418" spans="1:31" x14ac:dyDescent="0.3">
      <c r="A418" t="s">
        <v>73</v>
      </c>
      <c r="B418" t="s">
        <v>26</v>
      </c>
      <c r="C418">
        <v>54</v>
      </c>
      <c r="D418">
        <v>245</v>
      </c>
      <c r="E418">
        <v>6</v>
      </c>
      <c r="F418">
        <v>34</v>
      </c>
      <c r="G418">
        <v>85.045000000000002</v>
      </c>
      <c r="H418">
        <v>510.27</v>
      </c>
      <c r="I418">
        <v>12.94</v>
      </c>
      <c r="J418">
        <v>1</v>
      </c>
      <c r="K418">
        <v>1383</v>
      </c>
      <c r="L418">
        <v>3.9</v>
      </c>
      <c r="M418">
        <v>21</v>
      </c>
      <c r="N418">
        <v>9</v>
      </c>
      <c r="O418">
        <v>1</v>
      </c>
      <c r="P418">
        <v>4</v>
      </c>
      <c r="Q418">
        <v>2018</v>
      </c>
      <c r="R418">
        <v>7.0791260449999998</v>
      </c>
      <c r="S418">
        <v>20000</v>
      </c>
      <c r="T418">
        <v>85.045000000000002</v>
      </c>
      <c r="U418">
        <v>3.9</v>
      </c>
      <c r="V418">
        <v>12.94</v>
      </c>
      <c r="W418">
        <v>85.045000000000002</v>
      </c>
      <c r="X418">
        <v>3.9</v>
      </c>
      <c r="Y418">
        <v>12.94</v>
      </c>
      <c r="Z418">
        <v>39.99</v>
      </c>
      <c r="AA418">
        <v>4</v>
      </c>
      <c r="AB418">
        <v>14.236153850000001</v>
      </c>
      <c r="AC418">
        <v>86.9</v>
      </c>
      <c r="AD418" s="1">
        <v>43207</v>
      </c>
      <c r="AE418" t="s">
        <v>115</v>
      </c>
    </row>
    <row r="419" spans="1:31" x14ac:dyDescent="0.3">
      <c r="A419" t="s">
        <v>42</v>
      </c>
      <c r="B419" t="s">
        <v>32</v>
      </c>
      <c r="C419">
        <v>59</v>
      </c>
      <c r="D419">
        <v>492</v>
      </c>
      <c r="E419">
        <v>11</v>
      </c>
      <c r="F419">
        <v>118</v>
      </c>
      <c r="G419">
        <v>58.99</v>
      </c>
      <c r="H419">
        <v>648.89</v>
      </c>
      <c r="I419">
        <v>16.302727269999998</v>
      </c>
      <c r="J419">
        <v>2</v>
      </c>
      <c r="K419">
        <v>200</v>
      </c>
      <c r="L419">
        <v>3.9</v>
      </c>
      <c r="M419">
        <v>21</v>
      </c>
      <c r="N419">
        <v>9</v>
      </c>
      <c r="O419">
        <v>1</v>
      </c>
      <c r="P419">
        <v>4</v>
      </c>
      <c r="Q419">
        <v>2018</v>
      </c>
      <c r="R419">
        <v>12.39285714</v>
      </c>
      <c r="S419">
        <v>3960</v>
      </c>
      <c r="T419">
        <v>58.99</v>
      </c>
      <c r="U419">
        <v>3.9</v>
      </c>
      <c r="V419">
        <v>16.302727269999998</v>
      </c>
      <c r="W419">
        <v>79.989999999999995</v>
      </c>
      <c r="X419">
        <v>4.0999999999999996</v>
      </c>
      <c r="Y419">
        <v>14.484999999999999</v>
      </c>
      <c r="Z419">
        <v>58.99</v>
      </c>
      <c r="AA419">
        <v>3.9</v>
      </c>
      <c r="AB419">
        <v>16.302727269999998</v>
      </c>
      <c r="AC419">
        <v>58.99</v>
      </c>
      <c r="AD419" s="1">
        <v>43207</v>
      </c>
      <c r="AE419" t="s">
        <v>116</v>
      </c>
    </row>
    <row r="420" spans="1:31" x14ac:dyDescent="0.3">
      <c r="A420" t="s">
        <v>52</v>
      </c>
      <c r="B420" t="s">
        <v>66</v>
      </c>
      <c r="C420">
        <v>41</v>
      </c>
      <c r="D420">
        <v>789</v>
      </c>
      <c r="E420">
        <v>4</v>
      </c>
      <c r="F420">
        <v>92</v>
      </c>
      <c r="G420">
        <v>35</v>
      </c>
      <c r="H420">
        <v>140</v>
      </c>
      <c r="I420">
        <v>15</v>
      </c>
      <c r="J420">
        <v>1</v>
      </c>
      <c r="K420">
        <v>950</v>
      </c>
      <c r="L420">
        <v>3.8</v>
      </c>
      <c r="M420">
        <v>21</v>
      </c>
      <c r="N420">
        <v>9</v>
      </c>
      <c r="O420">
        <v>1</v>
      </c>
      <c r="P420">
        <v>4</v>
      </c>
      <c r="Q420">
        <v>2018</v>
      </c>
      <c r="R420">
        <v>9.0909090910000003</v>
      </c>
      <c r="S420">
        <v>14000</v>
      </c>
      <c r="T420">
        <v>69.900000000000006</v>
      </c>
      <c r="U420">
        <v>4.0999999999999996</v>
      </c>
      <c r="V420">
        <v>9.0715662649999995</v>
      </c>
      <c r="W420">
        <v>35</v>
      </c>
      <c r="X420">
        <v>3.7</v>
      </c>
      <c r="Y420">
        <v>13.46941176</v>
      </c>
      <c r="Z420">
        <v>99.9</v>
      </c>
      <c r="AA420">
        <v>4.4000000000000004</v>
      </c>
      <c r="AB420">
        <v>23.32769231</v>
      </c>
      <c r="AC420">
        <v>35.485714289999997</v>
      </c>
      <c r="AD420" s="1">
        <v>43206</v>
      </c>
      <c r="AE420" t="s">
        <v>116</v>
      </c>
    </row>
    <row r="421" spans="1:31" x14ac:dyDescent="0.3">
      <c r="A421" t="s">
        <v>84</v>
      </c>
      <c r="B421" t="s">
        <v>40</v>
      </c>
      <c r="C421">
        <v>57</v>
      </c>
      <c r="D421">
        <v>787</v>
      </c>
      <c r="E421">
        <v>4</v>
      </c>
      <c r="F421">
        <v>18</v>
      </c>
      <c r="G421">
        <v>35</v>
      </c>
      <c r="H421">
        <v>140</v>
      </c>
      <c r="I421">
        <v>13.637499999999999</v>
      </c>
      <c r="J421">
        <v>8</v>
      </c>
      <c r="K421">
        <v>1867</v>
      </c>
      <c r="L421">
        <v>4.4000000000000004</v>
      </c>
      <c r="M421">
        <v>21</v>
      </c>
      <c r="N421">
        <v>9</v>
      </c>
      <c r="O421">
        <v>1</v>
      </c>
      <c r="P421">
        <v>4</v>
      </c>
      <c r="Q421">
        <v>2018</v>
      </c>
      <c r="R421">
        <v>3.539823009</v>
      </c>
      <c r="S421">
        <v>7776</v>
      </c>
      <c r="T421">
        <v>89.863333330000003</v>
      </c>
      <c r="U421">
        <v>4.2</v>
      </c>
      <c r="V421">
        <v>19.876666669999999</v>
      </c>
      <c r="W421">
        <v>129.99</v>
      </c>
      <c r="X421">
        <v>4.3</v>
      </c>
      <c r="Y421">
        <v>23.49</v>
      </c>
      <c r="Z421">
        <v>35</v>
      </c>
      <c r="AA421">
        <v>4.4000000000000004</v>
      </c>
      <c r="AB421">
        <v>14.845000000000001</v>
      </c>
      <c r="AC421">
        <v>35</v>
      </c>
      <c r="AD421" s="1">
        <v>43206</v>
      </c>
      <c r="AE421" t="s">
        <v>122</v>
      </c>
    </row>
    <row r="422" spans="1:31" x14ac:dyDescent="0.3">
      <c r="A422" t="s">
        <v>41</v>
      </c>
      <c r="B422" t="s">
        <v>32</v>
      </c>
      <c r="C422">
        <v>60</v>
      </c>
      <c r="D422">
        <v>2644</v>
      </c>
      <c r="E422">
        <v>21</v>
      </c>
      <c r="F422">
        <v>118</v>
      </c>
      <c r="G422">
        <v>330</v>
      </c>
      <c r="H422">
        <v>6930</v>
      </c>
      <c r="I422">
        <v>17.309047620000001</v>
      </c>
      <c r="J422">
        <v>6</v>
      </c>
      <c r="K422">
        <v>400</v>
      </c>
      <c r="L422">
        <v>4.2</v>
      </c>
      <c r="M422">
        <v>21</v>
      </c>
      <c r="N422">
        <v>9</v>
      </c>
      <c r="O422">
        <v>1</v>
      </c>
      <c r="P422">
        <v>4</v>
      </c>
      <c r="Q422">
        <v>2018</v>
      </c>
      <c r="R422">
        <v>13.29113924</v>
      </c>
      <c r="S422">
        <v>2992</v>
      </c>
      <c r="T422">
        <v>330</v>
      </c>
      <c r="U422">
        <v>4.2</v>
      </c>
      <c r="V422">
        <v>17.309047620000001</v>
      </c>
      <c r="W422">
        <v>79.989999999999995</v>
      </c>
      <c r="X422">
        <v>4.0999999999999996</v>
      </c>
      <c r="Y422">
        <v>14.484999999999999</v>
      </c>
      <c r="Z422">
        <v>58.99</v>
      </c>
      <c r="AA422">
        <v>3.9</v>
      </c>
      <c r="AB422">
        <v>16.302727269999998</v>
      </c>
      <c r="AC422">
        <v>325.89285710000001</v>
      </c>
      <c r="AD422" s="1">
        <v>43206</v>
      </c>
      <c r="AE422" t="s">
        <v>114</v>
      </c>
    </row>
    <row r="423" spans="1:31" x14ac:dyDescent="0.3">
      <c r="A423" t="s">
        <v>63</v>
      </c>
      <c r="B423" t="s">
        <v>30</v>
      </c>
      <c r="C423">
        <v>59</v>
      </c>
      <c r="D423">
        <v>1893</v>
      </c>
      <c r="E423">
        <v>56</v>
      </c>
      <c r="F423">
        <v>107</v>
      </c>
      <c r="G423">
        <v>120.78571428571429</v>
      </c>
      <c r="H423">
        <v>6764</v>
      </c>
      <c r="I423">
        <v>27.253035709999999</v>
      </c>
      <c r="J423">
        <v>1</v>
      </c>
      <c r="K423">
        <v>6550</v>
      </c>
      <c r="L423">
        <v>4.2</v>
      </c>
      <c r="M423">
        <v>21</v>
      </c>
      <c r="N423">
        <v>9</v>
      </c>
      <c r="O423">
        <v>1</v>
      </c>
      <c r="P423">
        <v>4</v>
      </c>
      <c r="Q423">
        <v>2018</v>
      </c>
      <c r="R423">
        <v>14.0327381</v>
      </c>
      <c r="S423">
        <v>8000</v>
      </c>
      <c r="T423">
        <v>120.9230769</v>
      </c>
      <c r="U423">
        <v>4.2</v>
      </c>
      <c r="V423">
        <v>27.253035709999999</v>
      </c>
      <c r="W423">
        <v>149.9</v>
      </c>
      <c r="X423">
        <v>4.3</v>
      </c>
      <c r="Y423">
        <v>30.227428570000001</v>
      </c>
      <c r="Z423">
        <v>80.666666669999998</v>
      </c>
      <c r="AA423">
        <v>3.5</v>
      </c>
      <c r="AB423">
        <v>18.17230769</v>
      </c>
      <c r="AC423">
        <v>136.14285709999999</v>
      </c>
      <c r="AD423" s="1">
        <v>43205</v>
      </c>
      <c r="AE423" t="s">
        <v>114</v>
      </c>
    </row>
    <row r="424" spans="1:31" x14ac:dyDescent="0.3">
      <c r="A424" t="s">
        <v>83</v>
      </c>
      <c r="B424" t="s">
        <v>36</v>
      </c>
      <c r="C424">
        <v>36</v>
      </c>
      <c r="D424">
        <v>450</v>
      </c>
      <c r="E424">
        <v>1</v>
      </c>
      <c r="F424">
        <v>111</v>
      </c>
      <c r="G424">
        <v>101</v>
      </c>
      <c r="H424">
        <v>101</v>
      </c>
      <c r="I424">
        <v>79.760000000000005</v>
      </c>
      <c r="J424">
        <v>1</v>
      </c>
      <c r="K424">
        <v>9000</v>
      </c>
      <c r="L424">
        <v>4.0999999999999996</v>
      </c>
      <c r="M424">
        <v>21</v>
      </c>
      <c r="N424">
        <v>9</v>
      </c>
      <c r="O424">
        <v>1</v>
      </c>
      <c r="P424">
        <v>4</v>
      </c>
      <c r="Q424">
        <v>2018</v>
      </c>
      <c r="R424">
        <v>7.6785714289999998</v>
      </c>
      <c r="S424">
        <v>19656</v>
      </c>
      <c r="T424">
        <v>53.9</v>
      </c>
      <c r="U424">
        <v>4.0999999999999996</v>
      </c>
      <c r="V424">
        <v>5.2817391300000001</v>
      </c>
      <c r="W424">
        <v>53.9</v>
      </c>
      <c r="X424">
        <v>4.2</v>
      </c>
      <c r="Y424">
        <v>19.46846154</v>
      </c>
      <c r="Z424">
        <v>53.9</v>
      </c>
      <c r="AA424">
        <v>4.0999999999999996</v>
      </c>
      <c r="AB424">
        <v>19.071428569999998</v>
      </c>
      <c r="AC424">
        <v>101</v>
      </c>
      <c r="AD424" s="1">
        <v>43205</v>
      </c>
      <c r="AE424" t="s">
        <v>115</v>
      </c>
    </row>
    <row r="425" spans="1:31" x14ac:dyDescent="0.3">
      <c r="A425" t="s">
        <v>74</v>
      </c>
      <c r="B425" t="s">
        <v>26</v>
      </c>
      <c r="C425">
        <v>38</v>
      </c>
      <c r="D425">
        <v>735</v>
      </c>
      <c r="E425">
        <v>7</v>
      </c>
      <c r="F425">
        <v>34</v>
      </c>
      <c r="G425">
        <v>47.9</v>
      </c>
      <c r="H425">
        <v>335.3</v>
      </c>
      <c r="I425">
        <v>19.08428571</v>
      </c>
      <c r="J425">
        <v>5</v>
      </c>
      <c r="K425">
        <v>800</v>
      </c>
      <c r="L425">
        <v>4.2</v>
      </c>
      <c r="M425">
        <v>21</v>
      </c>
      <c r="N425">
        <v>9</v>
      </c>
      <c r="O425">
        <v>1</v>
      </c>
      <c r="P425">
        <v>4</v>
      </c>
      <c r="Q425">
        <v>2018</v>
      </c>
      <c r="R425">
        <v>12.068965520000001</v>
      </c>
      <c r="S425">
        <v>8000</v>
      </c>
      <c r="T425">
        <v>85.045000000000002</v>
      </c>
      <c r="U425">
        <v>3.9</v>
      </c>
      <c r="V425">
        <v>12.94</v>
      </c>
      <c r="W425">
        <v>47.9</v>
      </c>
      <c r="X425">
        <v>4.2</v>
      </c>
      <c r="Y425">
        <v>19.08428571</v>
      </c>
      <c r="Z425">
        <v>39.99</v>
      </c>
      <c r="AA425">
        <v>4</v>
      </c>
      <c r="AB425">
        <v>14.236153850000001</v>
      </c>
      <c r="AC425">
        <v>47.9</v>
      </c>
      <c r="AD425" s="1">
        <v>43205</v>
      </c>
      <c r="AE425" t="s">
        <v>122</v>
      </c>
    </row>
    <row r="426" spans="1:31" x14ac:dyDescent="0.3">
      <c r="A426" t="s">
        <v>56</v>
      </c>
      <c r="B426" t="s">
        <v>36</v>
      </c>
      <c r="C426">
        <v>57</v>
      </c>
      <c r="D426">
        <v>366</v>
      </c>
      <c r="E426">
        <v>28</v>
      </c>
      <c r="F426">
        <v>111</v>
      </c>
      <c r="G426">
        <v>53.9</v>
      </c>
      <c r="H426">
        <v>1509.2</v>
      </c>
      <c r="I426">
        <v>19.071428569999998</v>
      </c>
      <c r="J426">
        <v>2</v>
      </c>
      <c r="K426">
        <v>1650</v>
      </c>
      <c r="L426">
        <v>4.0999999999999996</v>
      </c>
      <c r="M426">
        <v>21</v>
      </c>
      <c r="N426">
        <v>9</v>
      </c>
      <c r="O426">
        <v>1</v>
      </c>
      <c r="P426">
        <v>4</v>
      </c>
      <c r="Q426">
        <v>2018</v>
      </c>
      <c r="R426">
        <v>14.73684211</v>
      </c>
      <c r="S426">
        <v>19800</v>
      </c>
      <c r="T426">
        <v>53.9</v>
      </c>
      <c r="U426">
        <v>4.0999999999999996</v>
      </c>
      <c r="V426">
        <v>5.2817391300000001</v>
      </c>
      <c r="W426">
        <v>53.9</v>
      </c>
      <c r="X426">
        <v>4.2</v>
      </c>
      <c r="Y426">
        <v>19.46846154</v>
      </c>
      <c r="Z426">
        <v>53.9</v>
      </c>
      <c r="AA426">
        <v>4.0999999999999996</v>
      </c>
      <c r="AB426">
        <v>19.071428569999998</v>
      </c>
      <c r="AC426">
        <v>53.9</v>
      </c>
      <c r="AD426" s="1">
        <v>43205</v>
      </c>
      <c r="AE426" t="s">
        <v>124</v>
      </c>
    </row>
    <row r="427" spans="1:31" x14ac:dyDescent="0.3">
      <c r="A427" t="s">
        <v>48</v>
      </c>
      <c r="B427" t="s">
        <v>49</v>
      </c>
      <c r="C427">
        <v>29</v>
      </c>
      <c r="D427">
        <v>178</v>
      </c>
      <c r="E427">
        <v>8</v>
      </c>
      <c r="F427">
        <v>10</v>
      </c>
      <c r="G427">
        <v>117.97499999999999</v>
      </c>
      <c r="H427">
        <v>943.8</v>
      </c>
      <c r="I427">
        <v>21.65</v>
      </c>
      <c r="J427">
        <v>1</v>
      </c>
      <c r="K427">
        <v>400</v>
      </c>
      <c r="L427">
        <v>4.4000000000000004</v>
      </c>
      <c r="M427">
        <v>21</v>
      </c>
      <c r="N427">
        <v>9</v>
      </c>
      <c r="O427">
        <v>1</v>
      </c>
      <c r="P427">
        <v>4</v>
      </c>
      <c r="Q427">
        <v>2018</v>
      </c>
      <c r="R427">
        <v>9.7560975610000007</v>
      </c>
      <c r="S427">
        <v>4693</v>
      </c>
      <c r="T427">
        <v>49.99</v>
      </c>
      <c r="U427">
        <v>4.3</v>
      </c>
      <c r="V427">
        <v>13.664999999999999</v>
      </c>
      <c r="W427">
        <v>117.97499999999999</v>
      </c>
      <c r="X427">
        <v>4.4000000000000004</v>
      </c>
      <c r="Y427">
        <v>21.65</v>
      </c>
      <c r="Z427">
        <v>117.97499999999999</v>
      </c>
      <c r="AA427">
        <v>4.4000000000000004</v>
      </c>
      <c r="AB427">
        <v>21.65</v>
      </c>
      <c r="AC427">
        <v>117.7</v>
      </c>
      <c r="AD427" s="1">
        <v>43204</v>
      </c>
      <c r="AE427" t="s">
        <v>115</v>
      </c>
    </row>
    <row r="428" spans="1:31" x14ac:dyDescent="0.3">
      <c r="A428" t="s">
        <v>50</v>
      </c>
      <c r="B428" t="s">
        <v>26</v>
      </c>
      <c r="C428">
        <v>55</v>
      </c>
      <c r="D428">
        <v>312</v>
      </c>
      <c r="E428">
        <v>9</v>
      </c>
      <c r="F428">
        <v>34</v>
      </c>
      <c r="G428">
        <v>90.555555555555557</v>
      </c>
      <c r="H428">
        <v>815</v>
      </c>
      <c r="I428">
        <v>17.82222222</v>
      </c>
      <c r="J428">
        <v>1</v>
      </c>
      <c r="K428">
        <v>1550</v>
      </c>
      <c r="L428">
        <v>3.3</v>
      </c>
      <c r="M428">
        <v>21</v>
      </c>
      <c r="N428">
        <v>9</v>
      </c>
      <c r="O428">
        <v>1</v>
      </c>
      <c r="P428">
        <v>4</v>
      </c>
      <c r="Q428">
        <v>2018</v>
      </c>
      <c r="R428">
        <v>12.162162159999999</v>
      </c>
      <c r="S428">
        <v>20944</v>
      </c>
      <c r="T428">
        <v>85.045000000000002</v>
      </c>
      <c r="U428">
        <v>3.9</v>
      </c>
      <c r="V428">
        <v>12.94</v>
      </c>
      <c r="W428">
        <v>90.875</v>
      </c>
      <c r="X428">
        <v>3.3</v>
      </c>
      <c r="Y428">
        <v>17.82222222</v>
      </c>
      <c r="Z428">
        <v>39.99</v>
      </c>
      <c r="AA428">
        <v>4</v>
      </c>
      <c r="AB428">
        <v>14.236153850000001</v>
      </c>
      <c r="AC428">
        <v>92</v>
      </c>
      <c r="AD428" s="1">
        <v>43203</v>
      </c>
      <c r="AE428" t="s">
        <v>115</v>
      </c>
    </row>
    <row r="429" spans="1:31" x14ac:dyDescent="0.3">
      <c r="A429" t="s">
        <v>41</v>
      </c>
      <c r="B429" t="s">
        <v>32</v>
      </c>
      <c r="C429">
        <v>60</v>
      </c>
      <c r="D429">
        <v>2644</v>
      </c>
      <c r="E429">
        <v>21</v>
      </c>
      <c r="F429">
        <v>118</v>
      </c>
      <c r="G429">
        <v>330</v>
      </c>
      <c r="H429">
        <v>6930</v>
      </c>
      <c r="I429">
        <v>17.309047620000001</v>
      </c>
      <c r="J429">
        <v>6</v>
      </c>
      <c r="K429">
        <v>400</v>
      </c>
      <c r="L429">
        <v>4.2</v>
      </c>
      <c r="M429">
        <v>21</v>
      </c>
      <c r="N429">
        <v>9</v>
      </c>
      <c r="O429">
        <v>1</v>
      </c>
      <c r="P429">
        <v>4</v>
      </c>
      <c r="Q429">
        <v>2018</v>
      </c>
      <c r="R429">
        <v>13.29113924</v>
      </c>
      <c r="S429">
        <v>2992</v>
      </c>
      <c r="T429">
        <v>330</v>
      </c>
      <c r="U429">
        <v>4.2</v>
      </c>
      <c r="V429">
        <v>17.309047620000001</v>
      </c>
      <c r="W429">
        <v>79.989999999999995</v>
      </c>
      <c r="X429">
        <v>4.0999999999999996</v>
      </c>
      <c r="Y429">
        <v>14.484999999999999</v>
      </c>
      <c r="Z429">
        <v>58.99</v>
      </c>
      <c r="AA429">
        <v>3.9</v>
      </c>
      <c r="AB429">
        <v>16.302727269999998</v>
      </c>
      <c r="AC429">
        <v>325.89285710000001</v>
      </c>
      <c r="AD429" s="1">
        <v>43203</v>
      </c>
      <c r="AE429" t="s">
        <v>114</v>
      </c>
    </row>
    <row r="430" spans="1:31" x14ac:dyDescent="0.3">
      <c r="A430" t="s">
        <v>44</v>
      </c>
      <c r="B430" t="s">
        <v>33</v>
      </c>
      <c r="C430">
        <v>46</v>
      </c>
      <c r="D430">
        <v>501</v>
      </c>
      <c r="E430">
        <v>6</v>
      </c>
      <c r="F430">
        <v>178</v>
      </c>
      <c r="G430">
        <v>280.66666666666669</v>
      </c>
      <c r="H430">
        <v>1684</v>
      </c>
      <c r="I430">
        <v>18.168333329999999</v>
      </c>
      <c r="J430">
        <v>4</v>
      </c>
      <c r="K430">
        <v>363</v>
      </c>
      <c r="L430">
        <v>3.7</v>
      </c>
      <c r="M430">
        <v>21</v>
      </c>
      <c r="N430">
        <v>9</v>
      </c>
      <c r="O430">
        <v>1</v>
      </c>
      <c r="P430">
        <v>4</v>
      </c>
      <c r="Q430">
        <v>2018</v>
      </c>
      <c r="R430">
        <v>6.6666666670000003</v>
      </c>
      <c r="S430">
        <v>3042</v>
      </c>
      <c r="T430">
        <v>105.648625</v>
      </c>
      <c r="U430">
        <v>4.2</v>
      </c>
      <c r="V430">
        <v>2.1816470589999999</v>
      </c>
      <c r="W430">
        <v>105</v>
      </c>
      <c r="X430">
        <v>4.2</v>
      </c>
      <c r="Y430">
        <v>13.631428570000001</v>
      </c>
      <c r="Z430">
        <v>150.1333333</v>
      </c>
      <c r="AA430">
        <v>3.8</v>
      </c>
      <c r="AB430">
        <v>19.447777779999999</v>
      </c>
      <c r="AC430">
        <v>307.83333329999999</v>
      </c>
      <c r="AD430" s="1">
        <v>43203</v>
      </c>
      <c r="AE430" t="s">
        <v>115</v>
      </c>
    </row>
    <row r="431" spans="1:31" x14ac:dyDescent="0.3">
      <c r="A431" t="s">
        <v>76</v>
      </c>
      <c r="B431" t="s">
        <v>66</v>
      </c>
      <c r="C431">
        <v>57</v>
      </c>
      <c r="D431">
        <v>272</v>
      </c>
      <c r="E431">
        <v>13</v>
      </c>
      <c r="F431">
        <v>92</v>
      </c>
      <c r="G431">
        <v>99.9</v>
      </c>
      <c r="H431">
        <v>1298.7</v>
      </c>
      <c r="I431">
        <v>23.32769231</v>
      </c>
      <c r="J431">
        <v>1</v>
      </c>
      <c r="K431">
        <v>2500</v>
      </c>
      <c r="L431">
        <v>4.4000000000000004</v>
      </c>
      <c r="M431">
        <v>21</v>
      </c>
      <c r="N431">
        <v>9</v>
      </c>
      <c r="O431">
        <v>1</v>
      </c>
      <c r="P431">
        <v>4</v>
      </c>
      <c r="Q431">
        <v>2018</v>
      </c>
      <c r="R431">
        <v>13.40206186</v>
      </c>
      <c r="S431">
        <v>12000</v>
      </c>
      <c r="T431">
        <v>75</v>
      </c>
      <c r="U431">
        <v>4.0999999999999996</v>
      </c>
      <c r="V431">
        <v>9.0715662649999995</v>
      </c>
      <c r="W431">
        <v>35</v>
      </c>
      <c r="X431">
        <v>3.7</v>
      </c>
      <c r="Y431">
        <v>13.46941176</v>
      </c>
      <c r="Z431">
        <v>99.9</v>
      </c>
      <c r="AA431">
        <v>4.4000000000000004</v>
      </c>
      <c r="AB431">
        <v>23.32769231</v>
      </c>
      <c r="AC431">
        <v>99.9</v>
      </c>
      <c r="AD431" s="1">
        <v>43202</v>
      </c>
      <c r="AE431" t="s">
        <v>114</v>
      </c>
    </row>
    <row r="432" spans="1:31" x14ac:dyDescent="0.3">
      <c r="A432" t="s">
        <v>79</v>
      </c>
      <c r="B432" t="s">
        <v>32</v>
      </c>
      <c r="C432">
        <v>55</v>
      </c>
      <c r="D432">
        <v>388</v>
      </c>
      <c r="E432">
        <v>22</v>
      </c>
      <c r="F432">
        <v>118</v>
      </c>
      <c r="G432">
        <v>29.9</v>
      </c>
      <c r="H432">
        <v>657.8</v>
      </c>
      <c r="I432">
        <v>10.10318182</v>
      </c>
      <c r="J432">
        <v>1</v>
      </c>
      <c r="K432">
        <v>250</v>
      </c>
      <c r="L432">
        <v>4.5</v>
      </c>
      <c r="M432">
        <v>21</v>
      </c>
      <c r="N432">
        <v>9</v>
      </c>
      <c r="O432">
        <v>1</v>
      </c>
      <c r="P432">
        <v>4</v>
      </c>
      <c r="Q432">
        <v>2018</v>
      </c>
      <c r="R432">
        <v>17.741935479999999</v>
      </c>
      <c r="S432">
        <v>1200</v>
      </c>
      <c r="T432">
        <v>29.9</v>
      </c>
      <c r="U432">
        <v>4.5</v>
      </c>
      <c r="V432">
        <v>10.10318182</v>
      </c>
      <c r="W432">
        <v>79.989999999999995</v>
      </c>
      <c r="X432">
        <v>4.0999999999999996</v>
      </c>
      <c r="Y432">
        <v>14.484999999999999</v>
      </c>
      <c r="Z432">
        <v>58.99</v>
      </c>
      <c r="AA432">
        <v>3.9</v>
      </c>
      <c r="AB432">
        <v>16.302727269999998</v>
      </c>
      <c r="AC432">
        <v>29.9</v>
      </c>
      <c r="AD432" s="1">
        <v>43202</v>
      </c>
      <c r="AE432" t="s">
        <v>122</v>
      </c>
    </row>
    <row r="433" spans="1:31" x14ac:dyDescent="0.3">
      <c r="A433" t="s">
        <v>70</v>
      </c>
      <c r="B433" t="s">
        <v>26</v>
      </c>
      <c r="C433">
        <v>39</v>
      </c>
      <c r="D433">
        <v>161</v>
      </c>
      <c r="E433">
        <v>13</v>
      </c>
      <c r="F433">
        <v>34</v>
      </c>
      <c r="G433">
        <v>39.99</v>
      </c>
      <c r="H433">
        <v>519.87</v>
      </c>
      <c r="I433">
        <v>14.236153850000001</v>
      </c>
      <c r="J433">
        <v>2</v>
      </c>
      <c r="K433">
        <v>350</v>
      </c>
      <c r="L433">
        <v>4</v>
      </c>
      <c r="M433">
        <v>21</v>
      </c>
      <c r="N433">
        <v>9</v>
      </c>
      <c r="O433">
        <v>1</v>
      </c>
      <c r="P433">
        <v>4</v>
      </c>
      <c r="Q433">
        <v>2018</v>
      </c>
      <c r="R433">
        <v>12.149532710000001</v>
      </c>
      <c r="S433">
        <v>3800</v>
      </c>
      <c r="T433">
        <v>89.9</v>
      </c>
      <c r="U433">
        <v>3.9</v>
      </c>
      <c r="V433">
        <v>12.94</v>
      </c>
      <c r="W433">
        <v>39.99</v>
      </c>
      <c r="X433">
        <v>4</v>
      </c>
      <c r="Y433">
        <v>14.236153850000001</v>
      </c>
      <c r="Z433">
        <v>39.99</v>
      </c>
      <c r="AA433">
        <v>4</v>
      </c>
      <c r="AB433">
        <v>14.236153850000001</v>
      </c>
      <c r="AC433">
        <v>39.99</v>
      </c>
      <c r="AD433" s="1">
        <v>43202</v>
      </c>
      <c r="AE433" t="s">
        <v>122</v>
      </c>
    </row>
    <row r="434" spans="1:31" x14ac:dyDescent="0.3">
      <c r="A434" t="s">
        <v>43</v>
      </c>
      <c r="B434" t="s">
        <v>33</v>
      </c>
      <c r="C434">
        <v>59</v>
      </c>
      <c r="D434">
        <v>319</v>
      </c>
      <c r="E434">
        <v>16</v>
      </c>
      <c r="F434">
        <v>178</v>
      </c>
      <c r="G434">
        <v>78</v>
      </c>
      <c r="H434">
        <v>1248</v>
      </c>
      <c r="I434">
        <v>16.645624999999999</v>
      </c>
      <c r="J434">
        <v>4</v>
      </c>
      <c r="K434">
        <v>250</v>
      </c>
      <c r="L434">
        <v>3.9</v>
      </c>
      <c r="M434">
        <v>21</v>
      </c>
      <c r="N434">
        <v>9</v>
      </c>
      <c r="O434">
        <v>1</v>
      </c>
      <c r="P434">
        <v>4</v>
      </c>
      <c r="Q434">
        <v>2018</v>
      </c>
      <c r="R434">
        <v>11.51079137</v>
      </c>
      <c r="S434">
        <v>640</v>
      </c>
      <c r="T434">
        <v>105.648625</v>
      </c>
      <c r="U434">
        <v>4.2</v>
      </c>
      <c r="V434">
        <v>2.1816470589999999</v>
      </c>
      <c r="W434">
        <v>105</v>
      </c>
      <c r="X434">
        <v>4.2</v>
      </c>
      <c r="Y434">
        <v>13.631428570000001</v>
      </c>
      <c r="Z434">
        <v>150.1333333</v>
      </c>
      <c r="AA434">
        <v>3.8</v>
      </c>
      <c r="AB434">
        <v>19.447777779999999</v>
      </c>
      <c r="AC434">
        <v>78</v>
      </c>
      <c r="AD434" s="1">
        <v>43202</v>
      </c>
      <c r="AE434" t="s">
        <v>116</v>
      </c>
    </row>
    <row r="435" spans="1:31" x14ac:dyDescent="0.3">
      <c r="A435" t="s">
        <v>70</v>
      </c>
      <c r="B435" t="s">
        <v>26</v>
      </c>
      <c r="C435">
        <v>39</v>
      </c>
      <c r="D435">
        <v>161</v>
      </c>
      <c r="E435">
        <v>13</v>
      </c>
      <c r="F435">
        <v>34</v>
      </c>
      <c r="G435">
        <v>39.99</v>
      </c>
      <c r="H435">
        <v>519.87</v>
      </c>
      <c r="I435">
        <v>14.236153850000001</v>
      </c>
      <c r="J435">
        <v>2</v>
      </c>
      <c r="K435">
        <v>350</v>
      </c>
      <c r="L435">
        <v>4</v>
      </c>
      <c r="M435">
        <v>21</v>
      </c>
      <c r="N435">
        <v>9</v>
      </c>
      <c r="O435">
        <v>1</v>
      </c>
      <c r="P435">
        <v>4</v>
      </c>
      <c r="Q435">
        <v>2018</v>
      </c>
      <c r="R435">
        <v>12.149532710000001</v>
      </c>
      <c r="S435">
        <v>3800</v>
      </c>
      <c r="T435">
        <v>89.9</v>
      </c>
      <c r="U435">
        <v>3.9</v>
      </c>
      <c r="V435">
        <v>12.94</v>
      </c>
      <c r="W435">
        <v>39.99</v>
      </c>
      <c r="X435">
        <v>4</v>
      </c>
      <c r="Y435">
        <v>14.236153850000001</v>
      </c>
      <c r="Z435">
        <v>39.99</v>
      </c>
      <c r="AA435">
        <v>4</v>
      </c>
      <c r="AB435">
        <v>14.236153850000001</v>
      </c>
      <c r="AC435">
        <v>39.99</v>
      </c>
      <c r="AD435" s="1">
        <v>43201</v>
      </c>
      <c r="AE435" t="s">
        <v>122</v>
      </c>
    </row>
    <row r="436" spans="1:31" x14ac:dyDescent="0.3">
      <c r="A436" t="s">
        <v>27</v>
      </c>
      <c r="B436" t="s">
        <v>36</v>
      </c>
      <c r="C436">
        <v>58</v>
      </c>
      <c r="D436">
        <v>340</v>
      </c>
      <c r="E436">
        <v>20</v>
      </c>
      <c r="F436">
        <v>111</v>
      </c>
      <c r="G436">
        <v>53.9</v>
      </c>
      <c r="H436">
        <v>1078</v>
      </c>
      <c r="I436">
        <v>20.562999999999999</v>
      </c>
      <c r="J436">
        <v>2</v>
      </c>
      <c r="K436">
        <v>1500</v>
      </c>
      <c r="L436">
        <v>4</v>
      </c>
      <c r="M436">
        <v>21</v>
      </c>
      <c r="N436">
        <v>9</v>
      </c>
      <c r="O436">
        <v>1</v>
      </c>
      <c r="P436">
        <v>4</v>
      </c>
      <c r="Q436">
        <v>2018</v>
      </c>
      <c r="R436">
        <v>7.139686298</v>
      </c>
      <c r="S436">
        <v>19800</v>
      </c>
      <c r="T436">
        <v>53.9</v>
      </c>
      <c r="U436">
        <v>4.0999999999999996</v>
      </c>
      <c r="V436">
        <v>5.2817391300000001</v>
      </c>
      <c r="W436">
        <v>53.9</v>
      </c>
      <c r="X436">
        <v>4.2</v>
      </c>
      <c r="Y436">
        <v>19.46846154</v>
      </c>
      <c r="Z436">
        <v>53.9</v>
      </c>
      <c r="AA436">
        <v>4.0999999999999996</v>
      </c>
      <c r="AB436">
        <v>19.071428569999998</v>
      </c>
      <c r="AC436">
        <v>53.9</v>
      </c>
      <c r="AD436" s="1">
        <v>43201</v>
      </c>
      <c r="AE436" t="s">
        <v>123</v>
      </c>
    </row>
    <row r="437" spans="1:31" x14ac:dyDescent="0.3">
      <c r="A437" t="s">
        <v>69</v>
      </c>
      <c r="B437" t="s">
        <v>36</v>
      </c>
      <c r="C437">
        <v>59</v>
      </c>
      <c r="D437">
        <v>341</v>
      </c>
      <c r="E437">
        <v>2</v>
      </c>
      <c r="F437">
        <v>111</v>
      </c>
      <c r="G437">
        <v>53.9</v>
      </c>
      <c r="H437">
        <v>107.8</v>
      </c>
      <c r="I437">
        <v>33.93</v>
      </c>
      <c r="J437">
        <v>2</v>
      </c>
      <c r="K437">
        <v>1850</v>
      </c>
      <c r="L437">
        <v>4.3</v>
      </c>
      <c r="M437">
        <v>21</v>
      </c>
      <c r="N437">
        <v>9</v>
      </c>
      <c r="O437">
        <v>1</v>
      </c>
      <c r="P437">
        <v>4</v>
      </c>
      <c r="Q437">
        <v>2018</v>
      </c>
      <c r="R437">
        <v>6.5938511330000003</v>
      </c>
      <c r="S437">
        <v>32560</v>
      </c>
      <c r="T437">
        <v>53.9</v>
      </c>
      <c r="U437">
        <v>4.0999999999999996</v>
      </c>
      <c r="V437">
        <v>5.2817391300000001</v>
      </c>
      <c r="W437">
        <v>53.9</v>
      </c>
      <c r="X437">
        <v>4.2</v>
      </c>
      <c r="Y437">
        <v>19.46846154</v>
      </c>
      <c r="Z437">
        <v>53.9</v>
      </c>
      <c r="AA437">
        <v>4.0999999999999996</v>
      </c>
      <c r="AB437">
        <v>19.071428569999998</v>
      </c>
      <c r="AC437">
        <v>53.9</v>
      </c>
      <c r="AD437" s="1">
        <v>43201</v>
      </c>
      <c r="AE437" t="s">
        <v>123</v>
      </c>
    </row>
    <row r="438" spans="1:31" x14ac:dyDescent="0.3">
      <c r="A438" t="s">
        <v>37</v>
      </c>
      <c r="B438" t="s">
        <v>36</v>
      </c>
      <c r="C438">
        <v>59</v>
      </c>
      <c r="D438">
        <v>341</v>
      </c>
      <c r="E438">
        <v>13</v>
      </c>
      <c r="F438">
        <v>111</v>
      </c>
      <c r="G438">
        <v>53.900000000000006</v>
      </c>
      <c r="H438">
        <v>700.7</v>
      </c>
      <c r="I438">
        <v>19.46846154</v>
      </c>
      <c r="J438">
        <v>2</v>
      </c>
      <c r="K438">
        <v>1750</v>
      </c>
      <c r="L438">
        <v>4.2</v>
      </c>
      <c r="M438">
        <v>21</v>
      </c>
      <c r="N438">
        <v>9</v>
      </c>
      <c r="O438">
        <v>1</v>
      </c>
      <c r="P438">
        <v>4</v>
      </c>
      <c r="Q438">
        <v>2018</v>
      </c>
      <c r="R438">
        <v>7.5581395349999996</v>
      </c>
      <c r="S438">
        <v>32560</v>
      </c>
      <c r="T438">
        <v>53.9</v>
      </c>
      <c r="U438">
        <v>4.0999999999999996</v>
      </c>
      <c r="V438">
        <v>5.2817391300000001</v>
      </c>
      <c r="W438">
        <v>53.9</v>
      </c>
      <c r="X438">
        <v>4.2</v>
      </c>
      <c r="Y438">
        <v>19.46846154</v>
      </c>
      <c r="Z438">
        <v>53.9</v>
      </c>
      <c r="AA438">
        <v>4.0999999999999996</v>
      </c>
      <c r="AB438">
        <v>19.071428569999998</v>
      </c>
      <c r="AC438">
        <v>53.9</v>
      </c>
      <c r="AD438" s="1">
        <v>43201</v>
      </c>
      <c r="AE438" t="s">
        <v>123</v>
      </c>
    </row>
    <row r="439" spans="1:31" x14ac:dyDescent="0.3">
      <c r="A439" t="s">
        <v>34</v>
      </c>
      <c r="B439" t="s">
        <v>30</v>
      </c>
      <c r="C439">
        <v>48</v>
      </c>
      <c r="D439">
        <v>894</v>
      </c>
      <c r="E439">
        <v>35</v>
      </c>
      <c r="F439">
        <v>107</v>
      </c>
      <c r="G439">
        <v>149.9</v>
      </c>
      <c r="H439">
        <v>5246.5</v>
      </c>
      <c r="I439">
        <v>30.227428570000001</v>
      </c>
      <c r="J439">
        <v>1</v>
      </c>
      <c r="K439">
        <v>533</v>
      </c>
      <c r="L439">
        <v>4.3</v>
      </c>
      <c r="M439">
        <v>21</v>
      </c>
      <c r="N439">
        <v>9</v>
      </c>
      <c r="O439">
        <v>1</v>
      </c>
      <c r="P439">
        <v>4</v>
      </c>
      <c r="Q439">
        <v>2018</v>
      </c>
      <c r="R439">
        <v>12.77372263</v>
      </c>
      <c r="S439">
        <v>4840</v>
      </c>
      <c r="T439">
        <v>119.99</v>
      </c>
      <c r="U439">
        <v>4.2</v>
      </c>
      <c r="V439">
        <v>27.253035709999999</v>
      </c>
      <c r="W439">
        <v>149.9</v>
      </c>
      <c r="X439">
        <v>4.3</v>
      </c>
      <c r="Y439">
        <v>30.227428570000001</v>
      </c>
      <c r="Z439">
        <v>80.666666669999998</v>
      </c>
      <c r="AA439">
        <v>3.5</v>
      </c>
      <c r="AB439">
        <v>18.17230769</v>
      </c>
      <c r="AC439">
        <v>149.9</v>
      </c>
      <c r="AD439" s="1">
        <v>43200</v>
      </c>
      <c r="AE439" t="s">
        <v>114</v>
      </c>
    </row>
    <row r="440" spans="1:31" x14ac:dyDescent="0.3">
      <c r="A440" t="s">
        <v>84</v>
      </c>
      <c r="B440" t="s">
        <v>40</v>
      </c>
      <c r="C440">
        <v>57</v>
      </c>
      <c r="D440">
        <v>787</v>
      </c>
      <c r="E440">
        <v>4</v>
      </c>
      <c r="F440">
        <v>18</v>
      </c>
      <c r="G440">
        <v>35</v>
      </c>
      <c r="H440">
        <v>140</v>
      </c>
      <c r="I440">
        <v>13.637499999999999</v>
      </c>
      <c r="J440">
        <v>8</v>
      </c>
      <c r="K440">
        <v>1867</v>
      </c>
      <c r="L440">
        <v>4.4000000000000004</v>
      </c>
      <c r="M440">
        <v>21</v>
      </c>
      <c r="N440">
        <v>9</v>
      </c>
      <c r="O440">
        <v>1</v>
      </c>
      <c r="P440">
        <v>4</v>
      </c>
      <c r="Q440">
        <v>2018</v>
      </c>
      <c r="R440">
        <v>3.539823009</v>
      </c>
      <c r="S440">
        <v>7776</v>
      </c>
      <c r="T440">
        <v>89.863333330000003</v>
      </c>
      <c r="U440">
        <v>4.2</v>
      </c>
      <c r="V440">
        <v>19.876666669999999</v>
      </c>
      <c r="W440">
        <v>129.99</v>
      </c>
      <c r="X440">
        <v>4.3</v>
      </c>
      <c r="Y440">
        <v>23.49</v>
      </c>
      <c r="Z440">
        <v>35</v>
      </c>
      <c r="AA440">
        <v>4.4000000000000004</v>
      </c>
      <c r="AB440">
        <v>14.845000000000001</v>
      </c>
      <c r="AC440">
        <v>35</v>
      </c>
      <c r="AD440" s="1">
        <v>43200</v>
      </c>
      <c r="AE440" t="s">
        <v>122</v>
      </c>
    </row>
    <row r="441" spans="1:31" x14ac:dyDescent="0.3">
      <c r="A441" t="s">
        <v>45</v>
      </c>
      <c r="B441" t="s">
        <v>33</v>
      </c>
      <c r="C441">
        <v>35</v>
      </c>
      <c r="D441">
        <v>514</v>
      </c>
      <c r="E441">
        <v>9</v>
      </c>
      <c r="F441">
        <v>178</v>
      </c>
      <c r="G441">
        <v>150.13333333333333</v>
      </c>
      <c r="H441">
        <v>1351.2</v>
      </c>
      <c r="I441">
        <v>19.447777779999999</v>
      </c>
      <c r="J441">
        <v>2</v>
      </c>
      <c r="K441">
        <v>4338</v>
      </c>
      <c r="L441">
        <v>3.8</v>
      </c>
      <c r="M441">
        <v>21</v>
      </c>
      <c r="N441">
        <v>9</v>
      </c>
      <c r="O441">
        <v>1</v>
      </c>
      <c r="P441">
        <v>4</v>
      </c>
      <c r="Q441">
        <v>2018</v>
      </c>
      <c r="R441">
        <v>5.8931462489999999</v>
      </c>
      <c r="S441">
        <v>2856</v>
      </c>
      <c r="T441">
        <v>105.648625</v>
      </c>
      <c r="U441">
        <v>4.2</v>
      </c>
      <c r="V441">
        <v>2.1816470589999999</v>
      </c>
      <c r="W441">
        <v>105</v>
      </c>
      <c r="X441">
        <v>4.2</v>
      </c>
      <c r="Y441">
        <v>13.631428570000001</v>
      </c>
      <c r="Z441">
        <v>150.1333333</v>
      </c>
      <c r="AA441">
        <v>3.8</v>
      </c>
      <c r="AB441">
        <v>19.447777779999999</v>
      </c>
      <c r="AC441">
        <v>151.87843749999999</v>
      </c>
      <c r="AD441" s="1">
        <v>43200</v>
      </c>
      <c r="AE441" t="s">
        <v>115</v>
      </c>
    </row>
    <row r="442" spans="1:31" x14ac:dyDescent="0.3">
      <c r="A442" t="s">
        <v>58</v>
      </c>
      <c r="B442" t="s">
        <v>33</v>
      </c>
      <c r="C442">
        <v>35</v>
      </c>
      <c r="D442">
        <v>640</v>
      </c>
      <c r="E442">
        <v>26</v>
      </c>
      <c r="F442">
        <v>178</v>
      </c>
      <c r="G442">
        <v>150.34230769230768</v>
      </c>
      <c r="H442">
        <v>3908.9</v>
      </c>
      <c r="I442">
        <v>17.501923080000001</v>
      </c>
      <c r="J442">
        <v>1</v>
      </c>
      <c r="K442">
        <v>335</v>
      </c>
      <c r="L442">
        <v>4.0999999999999996</v>
      </c>
      <c r="M442">
        <v>21</v>
      </c>
      <c r="N442">
        <v>9</v>
      </c>
      <c r="O442">
        <v>1</v>
      </c>
      <c r="P442">
        <v>4</v>
      </c>
      <c r="Q442">
        <v>2018</v>
      </c>
      <c r="R442">
        <v>23.008849560000002</v>
      </c>
      <c r="S442">
        <v>2992</v>
      </c>
      <c r="T442">
        <v>105.648625</v>
      </c>
      <c r="U442">
        <v>4.2</v>
      </c>
      <c r="V442">
        <v>2.1816470589999999</v>
      </c>
      <c r="W442">
        <v>105</v>
      </c>
      <c r="X442">
        <v>4.2</v>
      </c>
      <c r="Y442">
        <v>13.631428570000001</v>
      </c>
      <c r="Z442">
        <v>150.1333333</v>
      </c>
      <c r="AA442">
        <v>3.8</v>
      </c>
      <c r="AB442">
        <v>19.447777779999999</v>
      </c>
      <c r="AC442">
        <v>167.5</v>
      </c>
      <c r="AD442" s="1">
        <v>43199</v>
      </c>
      <c r="AE442" t="s">
        <v>115</v>
      </c>
    </row>
    <row r="443" spans="1:31" x14ac:dyDescent="0.3">
      <c r="A443" t="s">
        <v>52</v>
      </c>
      <c r="B443" t="s">
        <v>66</v>
      </c>
      <c r="C443">
        <v>41</v>
      </c>
      <c r="D443">
        <v>789</v>
      </c>
      <c r="E443">
        <v>4</v>
      </c>
      <c r="F443">
        <v>92</v>
      </c>
      <c r="G443">
        <v>35</v>
      </c>
      <c r="H443">
        <v>140</v>
      </c>
      <c r="I443">
        <v>15</v>
      </c>
      <c r="J443">
        <v>1</v>
      </c>
      <c r="K443">
        <v>950</v>
      </c>
      <c r="L443">
        <v>3.8</v>
      </c>
      <c r="M443">
        <v>21</v>
      </c>
      <c r="N443">
        <v>9</v>
      </c>
      <c r="O443">
        <v>1</v>
      </c>
      <c r="P443">
        <v>4</v>
      </c>
      <c r="Q443">
        <v>2018</v>
      </c>
      <c r="R443">
        <v>9.0909090910000003</v>
      </c>
      <c r="S443">
        <v>14000</v>
      </c>
      <c r="T443">
        <v>69.900000000000006</v>
      </c>
      <c r="U443">
        <v>4.0999999999999996</v>
      </c>
      <c r="V443">
        <v>9.0715662649999995</v>
      </c>
      <c r="W443">
        <v>35</v>
      </c>
      <c r="X443">
        <v>3.7</v>
      </c>
      <c r="Y443">
        <v>13.46941176</v>
      </c>
      <c r="Z443">
        <v>99.9</v>
      </c>
      <c r="AA443">
        <v>4.4000000000000004</v>
      </c>
      <c r="AB443">
        <v>23.32769231</v>
      </c>
      <c r="AC443">
        <v>35.485714289999997</v>
      </c>
      <c r="AD443" s="1">
        <v>43199</v>
      </c>
      <c r="AE443" t="s">
        <v>116</v>
      </c>
    </row>
    <row r="444" spans="1:31" x14ac:dyDescent="0.3">
      <c r="A444" t="s">
        <v>28</v>
      </c>
      <c r="B444" t="s">
        <v>35</v>
      </c>
      <c r="C444">
        <v>56</v>
      </c>
      <c r="D444">
        <v>237</v>
      </c>
      <c r="E444">
        <v>6</v>
      </c>
      <c r="F444">
        <v>13</v>
      </c>
      <c r="G444">
        <v>34.199999999999996</v>
      </c>
      <c r="H444">
        <v>205.2</v>
      </c>
      <c r="I444">
        <v>15.015000000000001</v>
      </c>
      <c r="J444">
        <v>3</v>
      </c>
      <c r="K444">
        <v>100</v>
      </c>
      <c r="L444">
        <v>3.9</v>
      </c>
      <c r="M444">
        <v>21</v>
      </c>
      <c r="N444">
        <v>9</v>
      </c>
      <c r="O444">
        <v>1</v>
      </c>
      <c r="P444">
        <v>4</v>
      </c>
      <c r="Q444">
        <v>2018</v>
      </c>
      <c r="R444">
        <v>25</v>
      </c>
      <c r="S444">
        <v>2304</v>
      </c>
      <c r="T444">
        <v>35.057142859999999</v>
      </c>
      <c r="U444">
        <v>4.2</v>
      </c>
      <c r="V444">
        <v>12.985714290000001</v>
      </c>
      <c r="W444">
        <v>34.200000000000003</v>
      </c>
      <c r="X444">
        <v>3.9</v>
      </c>
      <c r="Y444">
        <v>15.015000000000001</v>
      </c>
      <c r="Z444">
        <v>34.200000000000003</v>
      </c>
      <c r="AA444">
        <v>3.9</v>
      </c>
      <c r="AB444">
        <v>15.015000000000001</v>
      </c>
      <c r="AC444">
        <v>32.742857139999998</v>
      </c>
      <c r="AD444" s="1">
        <v>43199</v>
      </c>
      <c r="AE444" t="s">
        <v>116</v>
      </c>
    </row>
    <row r="445" spans="1:31" x14ac:dyDescent="0.3">
      <c r="A445" t="s">
        <v>43</v>
      </c>
      <c r="B445" t="s">
        <v>33</v>
      </c>
      <c r="C445">
        <v>59</v>
      </c>
      <c r="D445">
        <v>319</v>
      </c>
      <c r="E445">
        <v>16</v>
      </c>
      <c r="F445">
        <v>178</v>
      </c>
      <c r="G445">
        <v>78</v>
      </c>
      <c r="H445">
        <v>1248</v>
      </c>
      <c r="I445">
        <v>16.645624999999999</v>
      </c>
      <c r="J445">
        <v>4</v>
      </c>
      <c r="K445">
        <v>250</v>
      </c>
      <c r="L445">
        <v>3.9</v>
      </c>
      <c r="M445">
        <v>21</v>
      </c>
      <c r="N445">
        <v>9</v>
      </c>
      <c r="O445">
        <v>1</v>
      </c>
      <c r="P445">
        <v>4</v>
      </c>
      <c r="Q445">
        <v>2018</v>
      </c>
      <c r="R445">
        <v>11.51079137</v>
      </c>
      <c r="S445">
        <v>640</v>
      </c>
      <c r="T445">
        <v>105.648625</v>
      </c>
      <c r="U445">
        <v>4.2</v>
      </c>
      <c r="V445">
        <v>2.1816470589999999</v>
      </c>
      <c r="W445">
        <v>105</v>
      </c>
      <c r="X445">
        <v>4.2</v>
      </c>
      <c r="Y445">
        <v>13.631428570000001</v>
      </c>
      <c r="Z445">
        <v>150.1333333</v>
      </c>
      <c r="AA445">
        <v>3.8</v>
      </c>
      <c r="AB445">
        <v>19.447777779999999</v>
      </c>
      <c r="AC445">
        <v>78</v>
      </c>
      <c r="AD445" s="1">
        <v>43199</v>
      </c>
      <c r="AE445" t="s">
        <v>116</v>
      </c>
    </row>
    <row r="446" spans="1:31" x14ac:dyDescent="0.3">
      <c r="A446" t="s">
        <v>44</v>
      </c>
      <c r="B446" t="s">
        <v>33</v>
      </c>
      <c r="C446">
        <v>46</v>
      </c>
      <c r="D446">
        <v>501</v>
      </c>
      <c r="E446">
        <v>6</v>
      </c>
      <c r="F446">
        <v>178</v>
      </c>
      <c r="G446">
        <v>280.66666666666669</v>
      </c>
      <c r="H446">
        <v>1684</v>
      </c>
      <c r="I446">
        <v>18.168333329999999</v>
      </c>
      <c r="J446">
        <v>4</v>
      </c>
      <c r="K446">
        <v>363</v>
      </c>
      <c r="L446">
        <v>3.7</v>
      </c>
      <c r="M446">
        <v>21</v>
      </c>
      <c r="N446">
        <v>9</v>
      </c>
      <c r="O446">
        <v>1</v>
      </c>
      <c r="P446">
        <v>4</v>
      </c>
      <c r="Q446">
        <v>2018</v>
      </c>
      <c r="R446">
        <v>6.6666666670000003</v>
      </c>
      <c r="S446">
        <v>3042</v>
      </c>
      <c r="T446">
        <v>105.648625</v>
      </c>
      <c r="U446">
        <v>4.2</v>
      </c>
      <c r="V446">
        <v>2.1816470589999999</v>
      </c>
      <c r="W446">
        <v>105</v>
      </c>
      <c r="X446">
        <v>4.2</v>
      </c>
      <c r="Y446">
        <v>13.631428570000001</v>
      </c>
      <c r="Z446">
        <v>150.1333333</v>
      </c>
      <c r="AA446">
        <v>3.8</v>
      </c>
      <c r="AB446">
        <v>19.447777779999999</v>
      </c>
      <c r="AC446">
        <v>307.83333329999999</v>
      </c>
      <c r="AD446" s="1">
        <v>43199</v>
      </c>
      <c r="AE446" t="s">
        <v>115</v>
      </c>
    </row>
    <row r="447" spans="1:31" x14ac:dyDescent="0.3">
      <c r="A447" t="s">
        <v>29</v>
      </c>
      <c r="B447" t="s">
        <v>30</v>
      </c>
      <c r="C447">
        <v>45</v>
      </c>
      <c r="D447">
        <v>236</v>
      </c>
      <c r="E447">
        <v>5</v>
      </c>
      <c r="F447">
        <v>107</v>
      </c>
      <c r="G447">
        <v>94</v>
      </c>
      <c r="H447">
        <v>470</v>
      </c>
      <c r="I447">
        <v>15.48</v>
      </c>
      <c r="J447">
        <v>1</v>
      </c>
      <c r="K447">
        <v>173</v>
      </c>
      <c r="L447">
        <v>4</v>
      </c>
      <c r="M447">
        <v>21</v>
      </c>
      <c r="N447">
        <v>9</v>
      </c>
      <c r="O447">
        <v>1</v>
      </c>
      <c r="P447">
        <v>4</v>
      </c>
      <c r="Q447">
        <v>2018</v>
      </c>
      <c r="R447">
        <v>4.9019607839999999</v>
      </c>
      <c r="S447">
        <v>2808</v>
      </c>
      <c r="T447">
        <v>120.9230769</v>
      </c>
      <c r="U447">
        <v>4.2</v>
      </c>
      <c r="V447">
        <v>27.253035709999999</v>
      </c>
      <c r="W447">
        <v>149.9</v>
      </c>
      <c r="X447">
        <v>4.3</v>
      </c>
      <c r="Y447">
        <v>30.227428570000001</v>
      </c>
      <c r="Z447">
        <v>80.666666669999998</v>
      </c>
      <c r="AA447">
        <v>3.5</v>
      </c>
      <c r="AB447">
        <v>18.17230769</v>
      </c>
      <c r="AC447">
        <v>87.5</v>
      </c>
      <c r="AD447" s="1">
        <v>43198</v>
      </c>
      <c r="AE447" t="s">
        <v>122</v>
      </c>
    </row>
    <row r="448" spans="1:31" x14ac:dyDescent="0.3">
      <c r="A448" t="s">
        <v>53</v>
      </c>
      <c r="B448" t="s">
        <v>36</v>
      </c>
      <c r="C448">
        <v>47</v>
      </c>
      <c r="D448">
        <v>1893</v>
      </c>
      <c r="E448">
        <v>7</v>
      </c>
      <c r="F448">
        <v>111</v>
      </c>
      <c r="G448">
        <v>110</v>
      </c>
      <c r="H448">
        <v>770</v>
      </c>
      <c r="I448">
        <v>42.211428570000002</v>
      </c>
      <c r="J448">
        <v>1</v>
      </c>
      <c r="K448">
        <v>6050</v>
      </c>
      <c r="L448">
        <v>4.0999999999999996</v>
      </c>
      <c r="M448">
        <v>21</v>
      </c>
      <c r="N448">
        <v>9</v>
      </c>
      <c r="O448">
        <v>1</v>
      </c>
      <c r="P448">
        <v>4</v>
      </c>
      <c r="Q448">
        <v>2018</v>
      </c>
      <c r="R448">
        <v>10.66355519</v>
      </c>
      <c r="S448">
        <v>8000</v>
      </c>
      <c r="T448">
        <v>53.9</v>
      </c>
      <c r="U448">
        <v>4.0999999999999996</v>
      </c>
      <c r="V448">
        <v>5.2817391300000001</v>
      </c>
      <c r="W448">
        <v>53.9</v>
      </c>
      <c r="X448">
        <v>4.2</v>
      </c>
      <c r="Y448">
        <v>19.46846154</v>
      </c>
      <c r="Z448">
        <v>53.9</v>
      </c>
      <c r="AA448">
        <v>4.0999999999999996</v>
      </c>
      <c r="AB448">
        <v>19.071428569999998</v>
      </c>
      <c r="AC448">
        <v>113.33333330000001</v>
      </c>
      <c r="AD448" s="1">
        <v>43198</v>
      </c>
      <c r="AE448" t="s">
        <v>115</v>
      </c>
    </row>
    <row r="449" spans="1:31" x14ac:dyDescent="0.3">
      <c r="A449" t="s">
        <v>79</v>
      </c>
      <c r="B449" t="s">
        <v>32</v>
      </c>
      <c r="C449">
        <v>55</v>
      </c>
      <c r="D449">
        <v>388</v>
      </c>
      <c r="E449">
        <v>22</v>
      </c>
      <c r="F449">
        <v>118</v>
      </c>
      <c r="G449">
        <v>29.9</v>
      </c>
      <c r="H449">
        <v>657.8</v>
      </c>
      <c r="I449">
        <v>10.10318182</v>
      </c>
      <c r="J449">
        <v>1</v>
      </c>
      <c r="K449">
        <v>250</v>
      </c>
      <c r="L449">
        <v>4.5</v>
      </c>
      <c r="M449">
        <v>21</v>
      </c>
      <c r="N449">
        <v>9</v>
      </c>
      <c r="O449">
        <v>1</v>
      </c>
      <c r="P449">
        <v>4</v>
      </c>
      <c r="Q449">
        <v>2018</v>
      </c>
      <c r="R449">
        <v>17.741935479999999</v>
      </c>
      <c r="S449">
        <v>1200</v>
      </c>
      <c r="T449">
        <v>29.9</v>
      </c>
      <c r="U449">
        <v>4.5</v>
      </c>
      <c r="V449">
        <v>10.10318182</v>
      </c>
      <c r="W449">
        <v>79.989999999999995</v>
      </c>
      <c r="X449">
        <v>4.0999999999999996</v>
      </c>
      <c r="Y449">
        <v>14.484999999999999</v>
      </c>
      <c r="Z449">
        <v>58.99</v>
      </c>
      <c r="AA449">
        <v>3.9</v>
      </c>
      <c r="AB449">
        <v>16.302727269999998</v>
      </c>
      <c r="AC449">
        <v>29.9</v>
      </c>
      <c r="AD449" s="1">
        <v>43198</v>
      </c>
      <c r="AE449" t="s">
        <v>122</v>
      </c>
    </row>
    <row r="450" spans="1:31" x14ac:dyDescent="0.3">
      <c r="A450" t="s">
        <v>38</v>
      </c>
      <c r="B450" t="s">
        <v>33</v>
      </c>
      <c r="C450">
        <v>58</v>
      </c>
      <c r="D450">
        <v>3006</v>
      </c>
      <c r="E450">
        <v>21</v>
      </c>
      <c r="F450">
        <v>178</v>
      </c>
      <c r="G450">
        <v>105</v>
      </c>
      <c r="H450">
        <v>2205</v>
      </c>
      <c r="I450">
        <v>13.631428570000001</v>
      </c>
      <c r="J450">
        <v>2</v>
      </c>
      <c r="K450">
        <v>1000</v>
      </c>
      <c r="L450">
        <v>4.2</v>
      </c>
      <c r="M450">
        <v>21</v>
      </c>
      <c r="N450">
        <v>9</v>
      </c>
      <c r="O450">
        <v>1</v>
      </c>
      <c r="P450">
        <v>4</v>
      </c>
      <c r="Q450">
        <v>2018</v>
      </c>
      <c r="R450">
        <v>10.552763819999999</v>
      </c>
      <c r="S450">
        <v>7632</v>
      </c>
      <c r="T450">
        <v>105.648625</v>
      </c>
      <c r="U450">
        <v>4.2</v>
      </c>
      <c r="V450">
        <v>2.1816470589999999</v>
      </c>
      <c r="W450">
        <v>105</v>
      </c>
      <c r="X450">
        <v>4.2</v>
      </c>
      <c r="Y450">
        <v>13.631428570000001</v>
      </c>
      <c r="Z450">
        <v>150.1333333</v>
      </c>
      <c r="AA450">
        <v>3.8</v>
      </c>
      <c r="AB450">
        <v>19.447777779999999</v>
      </c>
      <c r="AC450">
        <v>105.6428571</v>
      </c>
      <c r="AD450" s="1">
        <v>43198</v>
      </c>
      <c r="AE450" t="s">
        <v>122</v>
      </c>
    </row>
    <row r="451" spans="1:31" x14ac:dyDescent="0.3">
      <c r="A451" t="s">
        <v>50</v>
      </c>
      <c r="B451" t="s">
        <v>26</v>
      </c>
      <c r="C451">
        <v>55</v>
      </c>
      <c r="D451">
        <v>312</v>
      </c>
      <c r="E451">
        <v>9</v>
      </c>
      <c r="F451">
        <v>34</v>
      </c>
      <c r="G451">
        <v>90.555555555555557</v>
      </c>
      <c r="H451">
        <v>815</v>
      </c>
      <c r="I451">
        <v>17.82222222</v>
      </c>
      <c r="J451">
        <v>1</v>
      </c>
      <c r="K451">
        <v>1550</v>
      </c>
      <c r="L451">
        <v>3.3</v>
      </c>
      <c r="M451">
        <v>21</v>
      </c>
      <c r="N451">
        <v>9</v>
      </c>
      <c r="O451">
        <v>1</v>
      </c>
      <c r="P451">
        <v>4</v>
      </c>
      <c r="Q451">
        <v>2018</v>
      </c>
      <c r="R451">
        <v>12.162162159999999</v>
      </c>
      <c r="S451">
        <v>20944</v>
      </c>
      <c r="T451">
        <v>85.045000000000002</v>
      </c>
      <c r="U451">
        <v>3.9</v>
      </c>
      <c r="V451">
        <v>12.94</v>
      </c>
      <c r="W451">
        <v>90.875</v>
      </c>
      <c r="X451">
        <v>3.3</v>
      </c>
      <c r="Y451">
        <v>17.82222222</v>
      </c>
      <c r="Z451">
        <v>39.99</v>
      </c>
      <c r="AA451">
        <v>4</v>
      </c>
      <c r="AB451">
        <v>14.236153850000001</v>
      </c>
      <c r="AC451">
        <v>92</v>
      </c>
      <c r="AD451" s="1">
        <v>43197</v>
      </c>
      <c r="AE451" t="s">
        <v>115</v>
      </c>
    </row>
    <row r="452" spans="1:31" x14ac:dyDescent="0.3">
      <c r="A452" t="s">
        <v>46</v>
      </c>
      <c r="B452" t="s">
        <v>40</v>
      </c>
      <c r="C452">
        <v>33</v>
      </c>
      <c r="D452">
        <v>897</v>
      </c>
      <c r="E452">
        <v>1</v>
      </c>
      <c r="F452">
        <v>18</v>
      </c>
      <c r="G452">
        <v>129.99</v>
      </c>
      <c r="H452">
        <v>129.99</v>
      </c>
      <c r="I452">
        <v>23.49</v>
      </c>
      <c r="J452">
        <v>1</v>
      </c>
      <c r="K452">
        <v>1600</v>
      </c>
      <c r="L452">
        <v>4.3</v>
      </c>
      <c r="M452">
        <v>21</v>
      </c>
      <c r="N452">
        <v>9</v>
      </c>
      <c r="O452">
        <v>1</v>
      </c>
      <c r="P452">
        <v>4</v>
      </c>
      <c r="Q452">
        <v>2018</v>
      </c>
      <c r="R452">
        <v>12.55630631</v>
      </c>
      <c r="S452">
        <v>15750</v>
      </c>
      <c r="T452">
        <v>89.863333330000003</v>
      </c>
      <c r="U452">
        <v>4.2</v>
      </c>
      <c r="V452">
        <v>19.876666669999999</v>
      </c>
      <c r="W452">
        <v>129.99</v>
      </c>
      <c r="X452">
        <v>4.3</v>
      </c>
      <c r="Y452">
        <v>23.49</v>
      </c>
      <c r="Z452">
        <v>35</v>
      </c>
      <c r="AA452">
        <v>4.4000000000000004</v>
      </c>
      <c r="AB452">
        <v>14.845000000000001</v>
      </c>
      <c r="AC452">
        <v>129.99</v>
      </c>
      <c r="AD452" s="1">
        <v>43196</v>
      </c>
      <c r="AE452" t="s">
        <v>115</v>
      </c>
    </row>
    <row r="453" spans="1:31" x14ac:dyDescent="0.3">
      <c r="A453" t="s">
        <v>82</v>
      </c>
      <c r="B453" t="s">
        <v>30</v>
      </c>
      <c r="C453">
        <v>33</v>
      </c>
      <c r="D453">
        <v>300</v>
      </c>
      <c r="E453">
        <v>10</v>
      </c>
      <c r="F453">
        <v>107</v>
      </c>
      <c r="G453">
        <v>88</v>
      </c>
      <c r="H453">
        <v>880</v>
      </c>
      <c r="I453">
        <v>10.869</v>
      </c>
      <c r="J453">
        <v>1</v>
      </c>
      <c r="K453">
        <v>207</v>
      </c>
      <c r="L453">
        <v>3.5</v>
      </c>
      <c r="M453">
        <v>21</v>
      </c>
      <c r="N453">
        <v>9</v>
      </c>
      <c r="O453">
        <v>1</v>
      </c>
      <c r="P453">
        <v>4</v>
      </c>
      <c r="Q453">
        <v>2018</v>
      </c>
      <c r="R453">
        <v>8.0645161289999994</v>
      </c>
      <c r="S453">
        <v>2926</v>
      </c>
      <c r="T453">
        <v>120.9230769</v>
      </c>
      <c r="U453">
        <v>4.2</v>
      </c>
      <c r="V453">
        <v>27.253035709999999</v>
      </c>
      <c r="W453">
        <v>149.9</v>
      </c>
      <c r="X453">
        <v>4.3</v>
      </c>
      <c r="Y453">
        <v>30.227428570000001</v>
      </c>
      <c r="Z453">
        <v>80.666666669999998</v>
      </c>
      <c r="AA453">
        <v>3.5</v>
      </c>
      <c r="AB453">
        <v>18.17230769</v>
      </c>
      <c r="AC453">
        <v>88</v>
      </c>
      <c r="AD453" s="1">
        <v>43196</v>
      </c>
      <c r="AE453" t="s">
        <v>116</v>
      </c>
    </row>
    <row r="454" spans="1:31" x14ac:dyDescent="0.3">
      <c r="A454" t="s">
        <v>83</v>
      </c>
      <c r="B454" t="s">
        <v>36</v>
      </c>
      <c r="C454">
        <v>36</v>
      </c>
      <c r="D454">
        <v>450</v>
      </c>
      <c r="E454">
        <v>1</v>
      </c>
      <c r="F454">
        <v>111</v>
      </c>
      <c r="G454">
        <v>101</v>
      </c>
      <c r="H454">
        <v>101</v>
      </c>
      <c r="I454">
        <v>79.760000000000005</v>
      </c>
      <c r="J454">
        <v>1</v>
      </c>
      <c r="K454">
        <v>9000</v>
      </c>
      <c r="L454">
        <v>4.0999999999999996</v>
      </c>
      <c r="M454">
        <v>21</v>
      </c>
      <c r="N454">
        <v>9</v>
      </c>
      <c r="O454">
        <v>1</v>
      </c>
      <c r="P454">
        <v>4</v>
      </c>
      <c r="Q454">
        <v>2018</v>
      </c>
      <c r="R454">
        <v>7.6785714289999998</v>
      </c>
      <c r="S454">
        <v>19656</v>
      </c>
      <c r="T454">
        <v>53.9</v>
      </c>
      <c r="U454">
        <v>4.0999999999999996</v>
      </c>
      <c r="V454">
        <v>5.2817391300000001</v>
      </c>
      <c r="W454">
        <v>53.9</v>
      </c>
      <c r="X454">
        <v>4.2</v>
      </c>
      <c r="Y454">
        <v>19.46846154</v>
      </c>
      <c r="Z454">
        <v>53.9</v>
      </c>
      <c r="AA454">
        <v>4.0999999999999996</v>
      </c>
      <c r="AB454">
        <v>19.071428569999998</v>
      </c>
      <c r="AC454">
        <v>101</v>
      </c>
      <c r="AD454" s="1">
        <v>43196</v>
      </c>
      <c r="AE454" t="s">
        <v>115</v>
      </c>
    </row>
    <row r="455" spans="1:31" x14ac:dyDescent="0.3">
      <c r="A455" t="s">
        <v>73</v>
      </c>
      <c r="B455" t="s">
        <v>26</v>
      </c>
      <c r="C455">
        <v>54</v>
      </c>
      <c r="D455">
        <v>245</v>
      </c>
      <c r="E455">
        <v>6</v>
      </c>
      <c r="F455">
        <v>34</v>
      </c>
      <c r="G455">
        <v>85.045000000000002</v>
      </c>
      <c r="H455">
        <v>510.27</v>
      </c>
      <c r="I455">
        <v>12.94</v>
      </c>
      <c r="J455">
        <v>1</v>
      </c>
      <c r="K455">
        <v>1383</v>
      </c>
      <c r="L455">
        <v>3.9</v>
      </c>
      <c r="M455">
        <v>21</v>
      </c>
      <c r="N455">
        <v>9</v>
      </c>
      <c r="O455">
        <v>1</v>
      </c>
      <c r="P455">
        <v>4</v>
      </c>
      <c r="Q455">
        <v>2018</v>
      </c>
      <c r="R455">
        <v>7.0791260449999998</v>
      </c>
      <c r="S455">
        <v>20000</v>
      </c>
      <c r="T455">
        <v>85.045000000000002</v>
      </c>
      <c r="U455">
        <v>3.9</v>
      </c>
      <c r="V455">
        <v>12.94</v>
      </c>
      <c r="W455">
        <v>85.045000000000002</v>
      </c>
      <c r="X455">
        <v>3.9</v>
      </c>
      <c r="Y455">
        <v>12.94</v>
      </c>
      <c r="Z455">
        <v>39.99</v>
      </c>
      <c r="AA455">
        <v>4</v>
      </c>
      <c r="AB455">
        <v>14.236153850000001</v>
      </c>
      <c r="AC455">
        <v>86.9</v>
      </c>
      <c r="AD455" s="1">
        <v>43196</v>
      </c>
      <c r="AE455" t="s">
        <v>115</v>
      </c>
    </row>
    <row r="456" spans="1:31" x14ac:dyDescent="0.3">
      <c r="A456" t="s">
        <v>34</v>
      </c>
      <c r="B456" t="s">
        <v>30</v>
      </c>
      <c r="C456">
        <v>48</v>
      </c>
      <c r="D456">
        <v>894</v>
      </c>
      <c r="E456">
        <v>35</v>
      </c>
      <c r="F456">
        <v>107</v>
      </c>
      <c r="G456">
        <v>149.9</v>
      </c>
      <c r="H456">
        <v>5246.5</v>
      </c>
      <c r="I456">
        <v>30.227428570000001</v>
      </c>
      <c r="J456">
        <v>1</v>
      </c>
      <c r="K456">
        <v>533</v>
      </c>
      <c r="L456">
        <v>4.3</v>
      </c>
      <c r="M456">
        <v>21</v>
      </c>
      <c r="N456">
        <v>9</v>
      </c>
      <c r="O456">
        <v>1</v>
      </c>
      <c r="P456">
        <v>4</v>
      </c>
      <c r="Q456">
        <v>2018</v>
      </c>
      <c r="R456">
        <v>12.77372263</v>
      </c>
      <c r="S456">
        <v>4840</v>
      </c>
      <c r="T456">
        <v>119.99</v>
      </c>
      <c r="U456">
        <v>4.2</v>
      </c>
      <c r="V456">
        <v>27.253035709999999</v>
      </c>
      <c r="W456">
        <v>149.9</v>
      </c>
      <c r="X456">
        <v>4.3</v>
      </c>
      <c r="Y456">
        <v>30.227428570000001</v>
      </c>
      <c r="Z456">
        <v>80.666666669999998</v>
      </c>
      <c r="AA456">
        <v>3.5</v>
      </c>
      <c r="AB456">
        <v>18.17230769</v>
      </c>
      <c r="AC456">
        <v>149.9</v>
      </c>
      <c r="AD456" s="1">
        <v>43195</v>
      </c>
      <c r="AE456" t="s">
        <v>114</v>
      </c>
    </row>
    <row r="457" spans="1:31" x14ac:dyDescent="0.3">
      <c r="A457" t="s">
        <v>78</v>
      </c>
      <c r="B457" t="s">
        <v>36</v>
      </c>
      <c r="C457">
        <v>58</v>
      </c>
      <c r="D457">
        <v>1893</v>
      </c>
      <c r="E457">
        <v>5</v>
      </c>
      <c r="F457">
        <v>111</v>
      </c>
      <c r="G457">
        <v>110</v>
      </c>
      <c r="H457">
        <v>550</v>
      </c>
      <c r="I457">
        <v>42.725999999999999</v>
      </c>
      <c r="J457">
        <v>1</v>
      </c>
      <c r="K457">
        <v>5950</v>
      </c>
      <c r="L457">
        <v>4.3</v>
      </c>
      <c r="M457">
        <v>21</v>
      </c>
      <c r="N457">
        <v>9</v>
      </c>
      <c r="O457">
        <v>1</v>
      </c>
      <c r="P457">
        <v>4</v>
      </c>
      <c r="Q457">
        <v>2018</v>
      </c>
      <c r="R457">
        <v>10</v>
      </c>
      <c r="S457">
        <v>8000</v>
      </c>
      <c r="T457">
        <v>53.9</v>
      </c>
      <c r="U457">
        <v>4.0999999999999996</v>
      </c>
      <c r="V457">
        <v>5.2817391300000001</v>
      </c>
      <c r="W457">
        <v>53.9</v>
      </c>
      <c r="X457">
        <v>4.2</v>
      </c>
      <c r="Y457">
        <v>19.46846154</v>
      </c>
      <c r="Z457">
        <v>53.9</v>
      </c>
      <c r="AA457">
        <v>4.0999999999999996</v>
      </c>
      <c r="AB457">
        <v>19.071428569999998</v>
      </c>
      <c r="AC457">
        <v>110</v>
      </c>
      <c r="AD457" s="1">
        <v>43195</v>
      </c>
      <c r="AE457" t="s">
        <v>114</v>
      </c>
    </row>
    <row r="458" spans="1:31" x14ac:dyDescent="0.3">
      <c r="A458" t="s">
        <v>60</v>
      </c>
      <c r="B458" t="s">
        <v>33</v>
      </c>
      <c r="C458">
        <v>35</v>
      </c>
      <c r="D458">
        <v>591</v>
      </c>
      <c r="E458">
        <v>10</v>
      </c>
      <c r="F458">
        <v>178</v>
      </c>
      <c r="G458">
        <v>119.19000000000001</v>
      </c>
      <c r="H458">
        <v>1191.9000000000001</v>
      </c>
      <c r="I458">
        <v>21.228999999999999</v>
      </c>
      <c r="J458">
        <v>3</v>
      </c>
      <c r="K458">
        <v>444</v>
      </c>
      <c r="L458">
        <v>4</v>
      </c>
      <c r="M458">
        <v>21</v>
      </c>
      <c r="N458">
        <v>9</v>
      </c>
      <c r="O458">
        <v>1</v>
      </c>
      <c r="P458">
        <v>4</v>
      </c>
      <c r="Q458">
        <v>2018</v>
      </c>
      <c r="R458">
        <v>13.88888889</v>
      </c>
      <c r="S458">
        <v>4480</v>
      </c>
      <c r="T458">
        <v>105.648625</v>
      </c>
      <c r="U458">
        <v>4.2</v>
      </c>
      <c r="V458">
        <v>2.1816470589999999</v>
      </c>
      <c r="W458">
        <v>105</v>
      </c>
      <c r="X458">
        <v>4.2</v>
      </c>
      <c r="Y458">
        <v>13.631428570000001</v>
      </c>
      <c r="Z458">
        <v>150.1333333</v>
      </c>
      <c r="AA458">
        <v>3.8</v>
      </c>
      <c r="AB458">
        <v>19.447777779999999</v>
      </c>
      <c r="AC458">
        <v>123.9666667</v>
      </c>
      <c r="AD458" s="1">
        <v>43195</v>
      </c>
      <c r="AE458" t="s">
        <v>116</v>
      </c>
    </row>
    <row r="459" spans="1:31" x14ac:dyDescent="0.3">
      <c r="A459" t="s">
        <v>42</v>
      </c>
      <c r="B459" t="s">
        <v>32</v>
      </c>
      <c r="C459">
        <v>59</v>
      </c>
      <c r="D459">
        <v>492</v>
      </c>
      <c r="E459">
        <v>11</v>
      </c>
      <c r="F459">
        <v>118</v>
      </c>
      <c r="G459">
        <v>58.99</v>
      </c>
      <c r="H459">
        <v>648.89</v>
      </c>
      <c r="I459">
        <v>16.302727269999998</v>
      </c>
      <c r="J459">
        <v>2</v>
      </c>
      <c r="K459">
        <v>200</v>
      </c>
      <c r="L459">
        <v>3.9</v>
      </c>
      <c r="M459">
        <v>21</v>
      </c>
      <c r="N459">
        <v>9</v>
      </c>
      <c r="O459">
        <v>1</v>
      </c>
      <c r="P459">
        <v>4</v>
      </c>
      <c r="Q459">
        <v>2018</v>
      </c>
      <c r="R459">
        <v>12.39285714</v>
      </c>
      <c r="S459">
        <v>3960</v>
      </c>
      <c r="T459">
        <v>58.99</v>
      </c>
      <c r="U459">
        <v>3.9</v>
      </c>
      <c r="V459">
        <v>16.302727269999998</v>
      </c>
      <c r="W459">
        <v>79.989999999999995</v>
      </c>
      <c r="X459">
        <v>4.0999999999999996</v>
      </c>
      <c r="Y459">
        <v>14.484999999999999</v>
      </c>
      <c r="Z459">
        <v>58.99</v>
      </c>
      <c r="AA459">
        <v>3.9</v>
      </c>
      <c r="AB459">
        <v>16.302727269999998</v>
      </c>
      <c r="AC459">
        <v>58.99</v>
      </c>
      <c r="AD459" s="1">
        <v>43194</v>
      </c>
      <c r="AE459" t="s">
        <v>116</v>
      </c>
    </row>
    <row r="460" spans="1:31" x14ac:dyDescent="0.3">
      <c r="A460" t="s">
        <v>41</v>
      </c>
      <c r="B460" t="s">
        <v>32</v>
      </c>
      <c r="C460">
        <v>60</v>
      </c>
      <c r="D460">
        <v>2644</v>
      </c>
      <c r="E460">
        <v>21</v>
      </c>
      <c r="F460">
        <v>118</v>
      </c>
      <c r="G460">
        <v>330</v>
      </c>
      <c r="H460">
        <v>6930</v>
      </c>
      <c r="I460">
        <v>17.309047620000001</v>
      </c>
      <c r="J460">
        <v>6</v>
      </c>
      <c r="K460">
        <v>400</v>
      </c>
      <c r="L460">
        <v>4.2</v>
      </c>
      <c r="M460">
        <v>21</v>
      </c>
      <c r="N460">
        <v>9</v>
      </c>
      <c r="O460">
        <v>1</v>
      </c>
      <c r="P460">
        <v>4</v>
      </c>
      <c r="Q460">
        <v>2018</v>
      </c>
      <c r="R460">
        <v>13.29113924</v>
      </c>
      <c r="S460">
        <v>2992</v>
      </c>
      <c r="T460">
        <v>330</v>
      </c>
      <c r="U460">
        <v>4.2</v>
      </c>
      <c r="V460">
        <v>17.309047620000001</v>
      </c>
      <c r="W460">
        <v>79.989999999999995</v>
      </c>
      <c r="X460">
        <v>4.0999999999999996</v>
      </c>
      <c r="Y460">
        <v>14.484999999999999</v>
      </c>
      <c r="Z460">
        <v>58.99</v>
      </c>
      <c r="AA460">
        <v>3.9</v>
      </c>
      <c r="AB460">
        <v>16.302727269999998</v>
      </c>
      <c r="AC460">
        <v>325.89285710000001</v>
      </c>
      <c r="AD460" s="1">
        <v>43194</v>
      </c>
      <c r="AE460" t="s">
        <v>114</v>
      </c>
    </row>
    <row r="461" spans="1:31" x14ac:dyDescent="0.3">
      <c r="A461" t="s">
        <v>74</v>
      </c>
      <c r="B461" t="s">
        <v>26</v>
      </c>
      <c r="C461">
        <v>38</v>
      </c>
      <c r="D461">
        <v>735</v>
      </c>
      <c r="E461">
        <v>7</v>
      </c>
      <c r="F461">
        <v>34</v>
      </c>
      <c r="G461">
        <v>47.9</v>
      </c>
      <c r="H461">
        <v>335.3</v>
      </c>
      <c r="I461">
        <v>19.08428571</v>
      </c>
      <c r="J461">
        <v>5</v>
      </c>
      <c r="K461">
        <v>800</v>
      </c>
      <c r="L461">
        <v>4.2</v>
      </c>
      <c r="M461">
        <v>21</v>
      </c>
      <c r="N461">
        <v>9</v>
      </c>
      <c r="O461">
        <v>1</v>
      </c>
      <c r="P461">
        <v>4</v>
      </c>
      <c r="Q461">
        <v>2018</v>
      </c>
      <c r="R461">
        <v>12.068965520000001</v>
      </c>
      <c r="S461">
        <v>8000</v>
      </c>
      <c r="T461">
        <v>85.045000000000002</v>
      </c>
      <c r="U461">
        <v>3.9</v>
      </c>
      <c r="V461">
        <v>12.94</v>
      </c>
      <c r="W461">
        <v>47.9</v>
      </c>
      <c r="X461">
        <v>4.2</v>
      </c>
      <c r="Y461">
        <v>19.08428571</v>
      </c>
      <c r="Z461">
        <v>39.99</v>
      </c>
      <c r="AA461">
        <v>4</v>
      </c>
      <c r="AB461">
        <v>14.236153850000001</v>
      </c>
      <c r="AC461">
        <v>47.9</v>
      </c>
      <c r="AD461" s="1">
        <v>43194</v>
      </c>
      <c r="AE461" t="s">
        <v>122</v>
      </c>
    </row>
    <row r="462" spans="1:31" x14ac:dyDescent="0.3">
      <c r="A462" t="s">
        <v>55</v>
      </c>
      <c r="B462" t="s">
        <v>40</v>
      </c>
      <c r="C462">
        <v>54</v>
      </c>
      <c r="D462">
        <v>1012</v>
      </c>
      <c r="E462">
        <v>3</v>
      </c>
      <c r="F462">
        <v>18</v>
      </c>
      <c r="G462">
        <v>89.86333333333333</v>
      </c>
      <c r="H462">
        <v>269.58999999999997</v>
      </c>
      <c r="I462">
        <v>19.876666669999999</v>
      </c>
      <c r="J462">
        <v>1</v>
      </c>
      <c r="K462">
        <v>1200</v>
      </c>
      <c r="L462">
        <v>4.2</v>
      </c>
      <c r="M462">
        <v>21</v>
      </c>
      <c r="N462">
        <v>9</v>
      </c>
      <c r="O462">
        <v>1</v>
      </c>
      <c r="P462">
        <v>4</v>
      </c>
      <c r="Q462">
        <v>2018</v>
      </c>
      <c r="R462">
        <v>24.324324319999999</v>
      </c>
      <c r="S462">
        <v>15750</v>
      </c>
      <c r="T462">
        <v>89.863333330000003</v>
      </c>
      <c r="U462">
        <v>4.2</v>
      </c>
      <c r="V462">
        <v>19.876666669999999</v>
      </c>
      <c r="W462">
        <v>129.99</v>
      </c>
      <c r="X462">
        <v>4.3</v>
      </c>
      <c r="Y462">
        <v>23.49</v>
      </c>
      <c r="Z462">
        <v>35</v>
      </c>
      <c r="AA462">
        <v>4.4000000000000004</v>
      </c>
      <c r="AB462">
        <v>14.845000000000001</v>
      </c>
      <c r="AC462">
        <v>99.99</v>
      </c>
      <c r="AD462" s="1">
        <v>43193</v>
      </c>
      <c r="AE462" t="s">
        <v>115</v>
      </c>
    </row>
    <row r="463" spans="1:31" x14ac:dyDescent="0.3">
      <c r="A463" t="s">
        <v>76</v>
      </c>
      <c r="B463" t="s">
        <v>66</v>
      </c>
      <c r="C463">
        <v>57</v>
      </c>
      <c r="D463">
        <v>272</v>
      </c>
      <c r="E463">
        <v>13</v>
      </c>
      <c r="F463">
        <v>92</v>
      </c>
      <c r="G463">
        <v>99.9</v>
      </c>
      <c r="H463">
        <v>1298.7</v>
      </c>
      <c r="I463">
        <v>23.32769231</v>
      </c>
      <c r="J463">
        <v>1</v>
      </c>
      <c r="K463">
        <v>2500</v>
      </c>
      <c r="L463">
        <v>4.4000000000000004</v>
      </c>
      <c r="M463">
        <v>21</v>
      </c>
      <c r="N463">
        <v>9</v>
      </c>
      <c r="O463">
        <v>1</v>
      </c>
      <c r="P463">
        <v>4</v>
      </c>
      <c r="Q463">
        <v>2018</v>
      </c>
      <c r="R463">
        <v>13.40206186</v>
      </c>
      <c r="S463">
        <v>12000</v>
      </c>
      <c r="T463">
        <v>75</v>
      </c>
      <c r="U463">
        <v>4.0999999999999996</v>
      </c>
      <c r="V463">
        <v>9.0715662649999995</v>
      </c>
      <c r="W463">
        <v>35</v>
      </c>
      <c r="X463">
        <v>3.7</v>
      </c>
      <c r="Y463">
        <v>13.46941176</v>
      </c>
      <c r="Z463">
        <v>99.9</v>
      </c>
      <c r="AA463">
        <v>4.4000000000000004</v>
      </c>
      <c r="AB463">
        <v>23.32769231</v>
      </c>
      <c r="AC463">
        <v>99.9</v>
      </c>
      <c r="AD463" s="1">
        <v>43193</v>
      </c>
      <c r="AE463" t="s">
        <v>114</v>
      </c>
    </row>
    <row r="464" spans="1:31" x14ac:dyDescent="0.3">
      <c r="A464" t="s">
        <v>68</v>
      </c>
      <c r="B464" t="s">
        <v>32</v>
      </c>
      <c r="C464">
        <v>50</v>
      </c>
      <c r="D464">
        <v>1257</v>
      </c>
      <c r="E464">
        <v>13</v>
      </c>
      <c r="F464">
        <v>118</v>
      </c>
      <c r="G464">
        <v>116.52846153846153</v>
      </c>
      <c r="H464">
        <v>1514.87</v>
      </c>
      <c r="I464">
        <v>37.091538460000002</v>
      </c>
      <c r="J464">
        <v>1</v>
      </c>
      <c r="K464">
        <v>700</v>
      </c>
      <c r="L464">
        <v>4.0999999999999996</v>
      </c>
      <c r="M464">
        <v>21</v>
      </c>
      <c r="N464">
        <v>9</v>
      </c>
      <c r="O464">
        <v>1</v>
      </c>
      <c r="P464">
        <v>4</v>
      </c>
      <c r="Q464">
        <v>2018</v>
      </c>
      <c r="R464">
        <v>8.3333333330000006</v>
      </c>
      <c r="S464">
        <v>5700</v>
      </c>
      <c r="T464">
        <v>23.99</v>
      </c>
      <c r="U464">
        <v>4.0999999999999996</v>
      </c>
      <c r="V464">
        <v>37.091538460000002</v>
      </c>
      <c r="W464">
        <v>79.989999999999995</v>
      </c>
      <c r="X464">
        <v>4.0999999999999996</v>
      </c>
      <c r="Y464">
        <v>14.484999999999999</v>
      </c>
      <c r="Z464">
        <v>58.99</v>
      </c>
      <c r="AA464">
        <v>3.9</v>
      </c>
      <c r="AB464">
        <v>16.302727269999998</v>
      </c>
      <c r="AC464">
        <v>110.99</v>
      </c>
      <c r="AD464" s="1">
        <v>43193</v>
      </c>
      <c r="AE464" t="s">
        <v>114</v>
      </c>
    </row>
    <row r="465" spans="1:31" x14ac:dyDescent="0.3">
      <c r="A465" t="s">
        <v>44</v>
      </c>
      <c r="B465" t="s">
        <v>33</v>
      </c>
      <c r="C465">
        <v>46</v>
      </c>
      <c r="D465">
        <v>501</v>
      </c>
      <c r="E465">
        <v>6</v>
      </c>
      <c r="F465">
        <v>178</v>
      </c>
      <c r="G465">
        <v>280.66666666666669</v>
      </c>
      <c r="H465">
        <v>1684</v>
      </c>
      <c r="I465">
        <v>18.168333329999999</v>
      </c>
      <c r="J465">
        <v>4</v>
      </c>
      <c r="K465">
        <v>363</v>
      </c>
      <c r="L465">
        <v>3.7</v>
      </c>
      <c r="M465">
        <v>21</v>
      </c>
      <c r="N465">
        <v>9</v>
      </c>
      <c r="O465">
        <v>1</v>
      </c>
      <c r="P465">
        <v>4</v>
      </c>
      <c r="Q465">
        <v>2018</v>
      </c>
      <c r="R465">
        <v>6.6666666670000003</v>
      </c>
      <c r="S465">
        <v>3042</v>
      </c>
      <c r="T465">
        <v>105.648625</v>
      </c>
      <c r="U465">
        <v>4.2</v>
      </c>
      <c r="V465">
        <v>2.1816470589999999</v>
      </c>
      <c r="W465">
        <v>105</v>
      </c>
      <c r="X465">
        <v>4.2</v>
      </c>
      <c r="Y465">
        <v>13.631428570000001</v>
      </c>
      <c r="Z465">
        <v>150.1333333</v>
      </c>
      <c r="AA465">
        <v>3.8</v>
      </c>
      <c r="AB465">
        <v>19.447777779999999</v>
      </c>
      <c r="AC465">
        <v>307.83333329999999</v>
      </c>
      <c r="AD465" s="1">
        <v>43193</v>
      </c>
      <c r="AE465" t="s">
        <v>115</v>
      </c>
    </row>
    <row r="466" spans="1:31" x14ac:dyDescent="0.3">
      <c r="A466" t="s">
        <v>60</v>
      </c>
      <c r="B466" t="s">
        <v>33</v>
      </c>
      <c r="C466">
        <v>35</v>
      </c>
      <c r="D466">
        <v>591</v>
      </c>
      <c r="E466">
        <v>10</v>
      </c>
      <c r="F466">
        <v>178</v>
      </c>
      <c r="G466">
        <v>119.19000000000001</v>
      </c>
      <c r="H466">
        <v>1191.9000000000001</v>
      </c>
      <c r="I466">
        <v>21.228999999999999</v>
      </c>
      <c r="J466">
        <v>3</v>
      </c>
      <c r="K466">
        <v>444</v>
      </c>
      <c r="L466">
        <v>4</v>
      </c>
      <c r="M466">
        <v>21</v>
      </c>
      <c r="N466">
        <v>9</v>
      </c>
      <c r="O466">
        <v>1</v>
      </c>
      <c r="P466">
        <v>4</v>
      </c>
      <c r="Q466">
        <v>2018</v>
      </c>
      <c r="R466">
        <v>13.88888889</v>
      </c>
      <c r="S466">
        <v>4480</v>
      </c>
      <c r="T466">
        <v>105.648625</v>
      </c>
      <c r="U466">
        <v>4.2</v>
      </c>
      <c r="V466">
        <v>2.1816470589999999</v>
      </c>
      <c r="W466">
        <v>105</v>
      </c>
      <c r="X466">
        <v>4.2</v>
      </c>
      <c r="Y466">
        <v>13.631428570000001</v>
      </c>
      <c r="Z466">
        <v>150.1333333</v>
      </c>
      <c r="AA466">
        <v>3.8</v>
      </c>
      <c r="AB466">
        <v>19.447777779999999</v>
      </c>
      <c r="AC466">
        <v>123.9666667</v>
      </c>
      <c r="AD466" s="1">
        <v>43193</v>
      </c>
      <c r="AE466" t="s">
        <v>116</v>
      </c>
    </row>
    <row r="467" spans="1:31" x14ac:dyDescent="0.3">
      <c r="A467" t="s">
        <v>27</v>
      </c>
      <c r="B467" t="s">
        <v>36</v>
      </c>
      <c r="C467">
        <v>58</v>
      </c>
      <c r="D467">
        <v>340</v>
      </c>
      <c r="E467">
        <v>20</v>
      </c>
      <c r="F467">
        <v>111</v>
      </c>
      <c r="G467">
        <v>53.9</v>
      </c>
      <c r="H467">
        <v>1078</v>
      </c>
      <c r="I467">
        <v>20.562999999999999</v>
      </c>
      <c r="J467">
        <v>2</v>
      </c>
      <c r="K467">
        <v>1500</v>
      </c>
      <c r="L467">
        <v>4</v>
      </c>
      <c r="M467">
        <v>21</v>
      </c>
      <c r="N467">
        <v>9</v>
      </c>
      <c r="O467">
        <v>1</v>
      </c>
      <c r="P467">
        <v>4</v>
      </c>
      <c r="Q467">
        <v>2018</v>
      </c>
      <c r="R467">
        <v>7.139686298</v>
      </c>
      <c r="S467">
        <v>19800</v>
      </c>
      <c r="T467">
        <v>53.9</v>
      </c>
      <c r="U467">
        <v>4.0999999999999996</v>
      </c>
      <c r="V467">
        <v>5.2817391300000001</v>
      </c>
      <c r="W467">
        <v>53.9</v>
      </c>
      <c r="X467">
        <v>4.2</v>
      </c>
      <c r="Y467">
        <v>19.46846154</v>
      </c>
      <c r="Z467">
        <v>53.9</v>
      </c>
      <c r="AA467">
        <v>4.0999999999999996</v>
      </c>
      <c r="AB467">
        <v>19.071428569999998</v>
      </c>
      <c r="AC467">
        <v>53.9</v>
      </c>
      <c r="AD467" s="1">
        <v>43193</v>
      </c>
      <c r="AE467" t="s">
        <v>123</v>
      </c>
    </row>
    <row r="468" spans="1:31" x14ac:dyDescent="0.3">
      <c r="A468" t="s">
        <v>58</v>
      </c>
      <c r="B468" t="s">
        <v>33</v>
      </c>
      <c r="C468">
        <v>35</v>
      </c>
      <c r="D468">
        <v>640</v>
      </c>
      <c r="E468">
        <v>26</v>
      </c>
      <c r="F468">
        <v>178</v>
      </c>
      <c r="G468">
        <v>150.34230769230768</v>
      </c>
      <c r="H468">
        <v>3908.9</v>
      </c>
      <c r="I468">
        <v>17.501923080000001</v>
      </c>
      <c r="J468">
        <v>1</v>
      </c>
      <c r="K468">
        <v>335</v>
      </c>
      <c r="L468">
        <v>4.0999999999999996</v>
      </c>
      <c r="M468">
        <v>21</v>
      </c>
      <c r="N468">
        <v>9</v>
      </c>
      <c r="O468">
        <v>1</v>
      </c>
      <c r="P468">
        <v>4</v>
      </c>
      <c r="Q468">
        <v>2018</v>
      </c>
      <c r="R468">
        <v>23.008849560000002</v>
      </c>
      <c r="S468">
        <v>2992</v>
      </c>
      <c r="T468">
        <v>105.648625</v>
      </c>
      <c r="U468">
        <v>4.2</v>
      </c>
      <c r="V468">
        <v>2.1816470589999999</v>
      </c>
      <c r="W468">
        <v>105</v>
      </c>
      <c r="X468">
        <v>4.2</v>
      </c>
      <c r="Y468">
        <v>13.631428570000001</v>
      </c>
      <c r="Z468">
        <v>150.1333333</v>
      </c>
      <c r="AA468">
        <v>3.8</v>
      </c>
      <c r="AB468">
        <v>19.447777779999999</v>
      </c>
      <c r="AC468">
        <v>167.5</v>
      </c>
      <c r="AD468" s="1">
        <v>43191</v>
      </c>
      <c r="AE468" t="s">
        <v>115</v>
      </c>
    </row>
    <row r="469" spans="1:31" x14ac:dyDescent="0.3">
      <c r="A469" t="s">
        <v>55</v>
      </c>
      <c r="B469" t="s">
        <v>40</v>
      </c>
      <c r="C469">
        <v>54</v>
      </c>
      <c r="D469">
        <v>1012</v>
      </c>
      <c r="E469">
        <v>3</v>
      </c>
      <c r="F469">
        <v>18</v>
      </c>
      <c r="G469">
        <v>89.86333333333333</v>
      </c>
      <c r="H469">
        <v>269.58999999999997</v>
      </c>
      <c r="I469">
        <v>19.876666669999999</v>
      </c>
      <c r="J469">
        <v>1</v>
      </c>
      <c r="K469">
        <v>1200</v>
      </c>
      <c r="L469">
        <v>4.2</v>
      </c>
      <c r="M469">
        <v>21</v>
      </c>
      <c r="N469">
        <v>9</v>
      </c>
      <c r="O469">
        <v>1</v>
      </c>
      <c r="P469">
        <v>4</v>
      </c>
      <c r="Q469">
        <v>2018</v>
      </c>
      <c r="R469">
        <v>24.324324319999999</v>
      </c>
      <c r="S469">
        <v>15750</v>
      </c>
      <c r="T469">
        <v>89.863333330000003</v>
      </c>
      <c r="U469">
        <v>4.2</v>
      </c>
      <c r="V469">
        <v>19.876666669999999</v>
      </c>
      <c r="W469">
        <v>129.99</v>
      </c>
      <c r="X469">
        <v>4.3</v>
      </c>
      <c r="Y469">
        <v>23.49</v>
      </c>
      <c r="Z469">
        <v>35</v>
      </c>
      <c r="AA469">
        <v>4.4000000000000004</v>
      </c>
      <c r="AB469">
        <v>14.845000000000001</v>
      </c>
      <c r="AC469">
        <v>99.99</v>
      </c>
      <c r="AD469" s="1">
        <v>43191</v>
      </c>
      <c r="AE469" t="s">
        <v>115</v>
      </c>
    </row>
    <row r="470" spans="1:31" x14ac:dyDescent="0.3">
      <c r="A470" t="s">
        <v>45</v>
      </c>
      <c r="B470" t="s">
        <v>33</v>
      </c>
      <c r="C470">
        <v>35</v>
      </c>
      <c r="D470">
        <v>514</v>
      </c>
      <c r="E470">
        <v>9</v>
      </c>
      <c r="F470">
        <v>178</v>
      </c>
      <c r="G470">
        <v>150.13333333333333</v>
      </c>
      <c r="H470">
        <v>1351.2</v>
      </c>
      <c r="I470">
        <v>19.447777779999999</v>
      </c>
      <c r="J470">
        <v>2</v>
      </c>
      <c r="K470">
        <v>4338</v>
      </c>
      <c r="L470">
        <v>3.8</v>
      </c>
      <c r="M470">
        <v>21</v>
      </c>
      <c r="N470">
        <v>9</v>
      </c>
      <c r="O470">
        <v>1</v>
      </c>
      <c r="P470">
        <v>4</v>
      </c>
      <c r="Q470">
        <v>2018</v>
      </c>
      <c r="R470">
        <v>5.8931462489999999</v>
      </c>
      <c r="S470">
        <v>2856</v>
      </c>
      <c r="T470">
        <v>105.648625</v>
      </c>
      <c r="U470">
        <v>4.2</v>
      </c>
      <c r="V470">
        <v>2.1816470589999999</v>
      </c>
      <c r="W470">
        <v>105</v>
      </c>
      <c r="X470">
        <v>4.2</v>
      </c>
      <c r="Y470">
        <v>13.631428570000001</v>
      </c>
      <c r="Z470">
        <v>150.1333333</v>
      </c>
      <c r="AA470">
        <v>3.8</v>
      </c>
      <c r="AB470">
        <v>19.447777779999999</v>
      </c>
      <c r="AC470">
        <v>151.87843749999999</v>
      </c>
      <c r="AD470" s="1">
        <v>43191</v>
      </c>
      <c r="AE470" t="s">
        <v>115</v>
      </c>
    </row>
    <row r="471" spans="1:31" x14ac:dyDescent="0.3">
      <c r="A471" t="s">
        <v>79</v>
      </c>
      <c r="B471" t="s">
        <v>32</v>
      </c>
      <c r="C471">
        <v>55</v>
      </c>
      <c r="D471">
        <v>388</v>
      </c>
      <c r="E471">
        <v>11</v>
      </c>
      <c r="F471">
        <v>90</v>
      </c>
      <c r="G471">
        <v>29.9</v>
      </c>
      <c r="H471">
        <v>328.9</v>
      </c>
      <c r="I471">
        <v>11.43454545</v>
      </c>
      <c r="J471">
        <v>1</v>
      </c>
      <c r="K471">
        <v>250</v>
      </c>
      <c r="L471">
        <v>4.5</v>
      </c>
      <c r="M471">
        <v>22</v>
      </c>
      <c r="N471">
        <v>9</v>
      </c>
      <c r="O471">
        <v>1</v>
      </c>
      <c r="P471">
        <v>3</v>
      </c>
      <c r="Q471">
        <v>2018</v>
      </c>
      <c r="R471">
        <v>8.8709677419999995</v>
      </c>
      <c r="S471">
        <v>1200</v>
      </c>
      <c r="T471">
        <v>23.99</v>
      </c>
      <c r="U471">
        <v>4.3</v>
      </c>
      <c r="V471">
        <v>14.19875</v>
      </c>
      <c r="W471">
        <v>83.74</v>
      </c>
      <c r="X471">
        <v>4.0999999999999996</v>
      </c>
      <c r="Y471">
        <v>11.876875</v>
      </c>
      <c r="Z471">
        <v>58.99</v>
      </c>
      <c r="AA471">
        <v>3.9</v>
      </c>
      <c r="AB471">
        <v>15.228</v>
      </c>
      <c r="AC471">
        <v>29.9</v>
      </c>
      <c r="AD471" s="1">
        <v>43190</v>
      </c>
      <c r="AE471" t="s">
        <v>122</v>
      </c>
    </row>
    <row r="472" spans="1:31" x14ac:dyDescent="0.3">
      <c r="A472" t="s">
        <v>29</v>
      </c>
      <c r="B472" t="s">
        <v>30</v>
      </c>
      <c r="C472">
        <v>45</v>
      </c>
      <c r="D472">
        <v>236</v>
      </c>
      <c r="E472">
        <v>13</v>
      </c>
      <c r="F472">
        <v>127</v>
      </c>
      <c r="G472">
        <v>87.676923076923075</v>
      </c>
      <c r="H472">
        <v>1139.8</v>
      </c>
      <c r="I472">
        <v>11.67230769</v>
      </c>
      <c r="J472">
        <v>1</v>
      </c>
      <c r="K472">
        <v>173</v>
      </c>
      <c r="L472">
        <v>4</v>
      </c>
      <c r="M472">
        <v>22</v>
      </c>
      <c r="N472">
        <v>9</v>
      </c>
      <c r="O472">
        <v>1</v>
      </c>
      <c r="P472">
        <v>3</v>
      </c>
      <c r="Q472">
        <v>2018</v>
      </c>
      <c r="R472">
        <v>12.74509804</v>
      </c>
      <c r="S472">
        <v>2808</v>
      </c>
      <c r="T472">
        <v>136.14285709999999</v>
      </c>
      <c r="U472">
        <v>4.2</v>
      </c>
      <c r="V472">
        <v>48.047499999999999</v>
      </c>
      <c r="W472">
        <v>149.9</v>
      </c>
      <c r="X472">
        <v>4.3</v>
      </c>
      <c r="Y472">
        <v>28.475882349999999</v>
      </c>
      <c r="Z472">
        <v>81.023913039999996</v>
      </c>
      <c r="AA472">
        <v>3.5</v>
      </c>
      <c r="AB472">
        <v>18.221481480000001</v>
      </c>
      <c r="AC472">
        <v>84.756086960000005</v>
      </c>
      <c r="AD472" s="1">
        <v>43189</v>
      </c>
      <c r="AE472" t="s">
        <v>122</v>
      </c>
    </row>
    <row r="473" spans="1:31" x14ac:dyDescent="0.3">
      <c r="A473" t="s">
        <v>78</v>
      </c>
      <c r="B473" t="s">
        <v>36</v>
      </c>
      <c r="C473">
        <v>58</v>
      </c>
      <c r="D473">
        <v>1893</v>
      </c>
      <c r="E473">
        <v>6</v>
      </c>
      <c r="F473">
        <v>116</v>
      </c>
      <c r="G473">
        <v>110</v>
      </c>
      <c r="H473">
        <v>660</v>
      </c>
      <c r="I473">
        <v>54.53166667</v>
      </c>
      <c r="J473">
        <v>1</v>
      </c>
      <c r="K473">
        <v>5950</v>
      </c>
      <c r="L473">
        <v>4.3</v>
      </c>
      <c r="M473">
        <v>22</v>
      </c>
      <c r="N473">
        <v>9</v>
      </c>
      <c r="O473">
        <v>1</v>
      </c>
      <c r="P473">
        <v>3</v>
      </c>
      <c r="Q473">
        <v>2018</v>
      </c>
      <c r="R473">
        <v>8.5510204079999994</v>
      </c>
      <c r="S473">
        <v>8000</v>
      </c>
      <c r="T473">
        <v>53.9</v>
      </c>
      <c r="U473">
        <v>4.0999999999999996</v>
      </c>
      <c r="V473">
        <v>20.359677420000001</v>
      </c>
      <c r="W473">
        <v>53.9</v>
      </c>
      <c r="X473">
        <v>4.2</v>
      </c>
      <c r="Y473">
        <v>21.852857140000001</v>
      </c>
      <c r="Z473">
        <v>53.9</v>
      </c>
      <c r="AA473">
        <v>4.0999999999999996</v>
      </c>
      <c r="AB473">
        <v>19.024230769999999</v>
      </c>
      <c r="AC473">
        <v>120</v>
      </c>
      <c r="AD473" s="1">
        <v>43189</v>
      </c>
      <c r="AE473" t="s">
        <v>114</v>
      </c>
    </row>
    <row r="474" spans="1:31" x14ac:dyDescent="0.3">
      <c r="A474" t="s">
        <v>28</v>
      </c>
      <c r="B474" t="s">
        <v>35</v>
      </c>
      <c r="C474">
        <v>56</v>
      </c>
      <c r="D474">
        <v>237</v>
      </c>
      <c r="E474">
        <v>7</v>
      </c>
      <c r="F474">
        <v>90</v>
      </c>
      <c r="G474">
        <v>32.74285714285714</v>
      </c>
      <c r="H474">
        <v>229.2</v>
      </c>
      <c r="I474">
        <v>14.02714286</v>
      </c>
      <c r="J474">
        <v>3</v>
      </c>
      <c r="K474">
        <v>100</v>
      </c>
      <c r="L474">
        <v>3.9</v>
      </c>
      <c r="M474">
        <v>22</v>
      </c>
      <c r="N474">
        <v>9</v>
      </c>
      <c r="O474">
        <v>1</v>
      </c>
      <c r="P474">
        <v>3</v>
      </c>
      <c r="Q474">
        <v>2018</v>
      </c>
      <c r="R474">
        <v>29.166666670000001</v>
      </c>
      <c r="S474">
        <v>2304</v>
      </c>
      <c r="T474">
        <v>32.5</v>
      </c>
      <c r="U474">
        <v>4.2</v>
      </c>
      <c r="V474">
        <v>18.056666669999998</v>
      </c>
      <c r="W474">
        <v>32.742857139999998</v>
      </c>
      <c r="X474">
        <v>3.9</v>
      </c>
      <c r="Y474">
        <v>14.02714286</v>
      </c>
      <c r="Z474">
        <v>32.742857139999998</v>
      </c>
      <c r="AA474">
        <v>3.9</v>
      </c>
      <c r="AB474">
        <v>14.02714286</v>
      </c>
      <c r="AC474">
        <v>32.5</v>
      </c>
      <c r="AD474" s="1">
        <v>43189</v>
      </c>
      <c r="AE474" t="s">
        <v>115</v>
      </c>
    </row>
    <row r="475" spans="1:31" x14ac:dyDescent="0.3">
      <c r="A475" t="s">
        <v>41</v>
      </c>
      <c r="B475" t="s">
        <v>32</v>
      </c>
      <c r="C475">
        <v>60</v>
      </c>
      <c r="D475">
        <v>2644</v>
      </c>
      <c r="E475">
        <v>28</v>
      </c>
      <c r="F475">
        <v>169</v>
      </c>
      <c r="G475">
        <v>325.89285714285717</v>
      </c>
      <c r="H475">
        <v>9125</v>
      </c>
      <c r="I475">
        <v>19.370357139999999</v>
      </c>
      <c r="J475">
        <v>6</v>
      </c>
      <c r="K475">
        <v>400</v>
      </c>
      <c r="L475">
        <v>4.2</v>
      </c>
      <c r="M475">
        <v>22</v>
      </c>
      <c r="N475">
        <v>9</v>
      </c>
      <c r="O475">
        <v>1</v>
      </c>
      <c r="P475">
        <v>3</v>
      </c>
      <c r="Q475">
        <v>2018</v>
      </c>
      <c r="R475">
        <v>17.72151899</v>
      </c>
      <c r="S475">
        <v>2992</v>
      </c>
      <c r="T475">
        <v>23.99</v>
      </c>
      <c r="U475">
        <v>4.3</v>
      </c>
      <c r="V475">
        <v>14.19875</v>
      </c>
      <c r="W475">
        <v>83.74</v>
      </c>
      <c r="X475">
        <v>4.0999999999999996</v>
      </c>
      <c r="Y475">
        <v>11.876875</v>
      </c>
      <c r="Z475">
        <v>58.99</v>
      </c>
      <c r="AA475">
        <v>3.9</v>
      </c>
      <c r="AB475">
        <v>15.228</v>
      </c>
      <c r="AC475">
        <v>325</v>
      </c>
      <c r="AD475" s="1">
        <v>43189</v>
      </c>
      <c r="AE475" t="s">
        <v>114</v>
      </c>
    </row>
    <row r="476" spans="1:31" x14ac:dyDescent="0.3">
      <c r="A476" t="s">
        <v>52</v>
      </c>
      <c r="B476" t="s">
        <v>66</v>
      </c>
      <c r="C476">
        <v>41</v>
      </c>
      <c r="D476">
        <v>789</v>
      </c>
      <c r="E476">
        <v>14</v>
      </c>
      <c r="F476">
        <v>83</v>
      </c>
      <c r="G476">
        <v>35.24285714285714</v>
      </c>
      <c r="H476">
        <v>493.4</v>
      </c>
      <c r="I476">
        <v>15.18928571</v>
      </c>
      <c r="J476">
        <v>1</v>
      </c>
      <c r="K476">
        <v>950</v>
      </c>
      <c r="L476">
        <v>3.8</v>
      </c>
      <c r="M476">
        <v>22</v>
      </c>
      <c r="N476">
        <v>9</v>
      </c>
      <c r="O476">
        <v>1</v>
      </c>
      <c r="P476">
        <v>3</v>
      </c>
      <c r="Q476">
        <v>2018</v>
      </c>
      <c r="R476">
        <v>31.81818182</v>
      </c>
      <c r="S476">
        <v>14000</v>
      </c>
      <c r="T476">
        <v>69.900000000000006</v>
      </c>
      <c r="U476">
        <v>4.0999999999999996</v>
      </c>
      <c r="V476">
        <v>18.425076919999999</v>
      </c>
      <c r="W476">
        <v>35.485714289999997</v>
      </c>
      <c r="X476">
        <v>3.7</v>
      </c>
      <c r="Y476">
        <v>15.44823529</v>
      </c>
      <c r="Z476">
        <v>99.9</v>
      </c>
      <c r="AA476">
        <v>4.4000000000000004</v>
      </c>
      <c r="AB476">
        <v>22.145833329999999</v>
      </c>
      <c r="AC476">
        <v>38.4</v>
      </c>
      <c r="AD476" s="1">
        <v>43188</v>
      </c>
      <c r="AE476" t="s">
        <v>116</v>
      </c>
    </row>
    <row r="477" spans="1:31" x14ac:dyDescent="0.3">
      <c r="A477" t="s">
        <v>28</v>
      </c>
      <c r="B477" t="s">
        <v>35</v>
      </c>
      <c r="C477">
        <v>56</v>
      </c>
      <c r="D477">
        <v>237</v>
      </c>
      <c r="E477">
        <v>7</v>
      </c>
      <c r="F477">
        <v>90</v>
      </c>
      <c r="G477">
        <v>32.74285714285714</v>
      </c>
      <c r="H477">
        <v>229.2</v>
      </c>
      <c r="I477">
        <v>14.02714286</v>
      </c>
      <c r="J477">
        <v>3</v>
      </c>
      <c r="K477">
        <v>100</v>
      </c>
      <c r="L477">
        <v>3.9</v>
      </c>
      <c r="M477">
        <v>22</v>
      </c>
      <c r="N477">
        <v>9</v>
      </c>
      <c r="O477">
        <v>1</v>
      </c>
      <c r="P477">
        <v>3</v>
      </c>
      <c r="Q477">
        <v>2018</v>
      </c>
      <c r="R477">
        <v>29.166666670000001</v>
      </c>
      <c r="S477">
        <v>2304</v>
      </c>
      <c r="T477">
        <v>32.5</v>
      </c>
      <c r="U477">
        <v>4.2</v>
      </c>
      <c r="V477">
        <v>18.056666669999998</v>
      </c>
      <c r="W477">
        <v>32.742857139999998</v>
      </c>
      <c r="X477">
        <v>3.9</v>
      </c>
      <c r="Y477">
        <v>14.02714286</v>
      </c>
      <c r="Z477">
        <v>32.742857139999998</v>
      </c>
      <c r="AA477">
        <v>3.9</v>
      </c>
      <c r="AB477">
        <v>14.02714286</v>
      </c>
      <c r="AC477">
        <v>32.5</v>
      </c>
      <c r="AD477" s="1">
        <v>43188</v>
      </c>
      <c r="AE477" t="s">
        <v>115</v>
      </c>
    </row>
    <row r="478" spans="1:31" x14ac:dyDescent="0.3">
      <c r="A478" t="s">
        <v>41</v>
      </c>
      <c r="B478" t="s">
        <v>32</v>
      </c>
      <c r="C478">
        <v>60</v>
      </c>
      <c r="D478">
        <v>2644</v>
      </c>
      <c r="E478">
        <v>28</v>
      </c>
      <c r="F478">
        <v>169</v>
      </c>
      <c r="G478">
        <v>325.89285714285717</v>
      </c>
      <c r="H478">
        <v>9125</v>
      </c>
      <c r="I478">
        <v>19.370357139999999</v>
      </c>
      <c r="J478">
        <v>6</v>
      </c>
      <c r="K478">
        <v>400</v>
      </c>
      <c r="L478">
        <v>4.2</v>
      </c>
      <c r="M478">
        <v>22</v>
      </c>
      <c r="N478">
        <v>9</v>
      </c>
      <c r="O478">
        <v>1</v>
      </c>
      <c r="P478">
        <v>3</v>
      </c>
      <c r="Q478">
        <v>2018</v>
      </c>
      <c r="R478">
        <v>17.72151899</v>
      </c>
      <c r="S478">
        <v>2992</v>
      </c>
      <c r="T478">
        <v>23.99</v>
      </c>
      <c r="U478">
        <v>4.3</v>
      </c>
      <c r="V478">
        <v>14.19875</v>
      </c>
      <c r="W478">
        <v>83.74</v>
      </c>
      <c r="X478">
        <v>4.0999999999999996</v>
      </c>
      <c r="Y478">
        <v>11.876875</v>
      </c>
      <c r="Z478">
        <v>58.99</v>
      </c>
      <c r="AA478">
        <v>3.9</v>
      </c>
      <c r="AB478">
        <v>15.228</v>
      </c>
      <c r="AC478">
        <v>325</v>
      </c>
      <c r="AD478" s="1">
        <v>43188</v>
      </c>
      <c r="AE478" t="s">
        <v>114</v>
      </c>
    </row>
    <row r="479" spans="1:31" x14ac:dyDescent="0.3">
      <c r="A479" t="s">
        <v>55</v>
      </c>
      <c r="B479" t="s">
        <v>40</v>
      </c>
      <c r="C479">
        <v>54</v>
      </c>
      <c r="D479">
        <v>1012</v>
      </c>
      <c r="E479">
        <v>2</v>
      </c>
      <c r="F479">
        <v>90</v>
      </c>
      <c r="G479">
        <v>99.99</v>
      </c>
      <c r="H479">
        <v>199.98</v>
      </c>
      <c r="I479">
        <v>20.78</v>
      </c>
      <c r="J479">
        <v>1</v>
      </c>
      <c r="K479">
        <v>1200</v>
      </c>
      <c r="L479">
        <v>4.2</v>
      </c>
      <c r="M479">
        <v>22</v>
      </c>
      <c r="N479">
        <v>9</v>
      </c>
      <c r="O479">
        <v>1</v>
      </c>
      <c r="P479">
        <v>3</v>
      </c>
      <c r="Q479">
        <v>2018</v>
      </c>
      <c r="R479">
        <v>17.41741742</v>
      </c>
      <c r="S479">
        <v>15750</v>
      </c>
      <c r="T479">
        <v>99.99</v>
      </c>
      <c r="U479">
        <v>4.2</v>
      </c>
      <c r="V479">
        <v>20.78</v>
      </c>
      <c r="W479">
        <v>129.99</v>
      </c>
      <c r="X479">
        <v>4.3</v>
      </c>
      <c r="Y479">
        <v>18.489999999999998</v>
      </c>
      <c r="Z479">
        <v>35</v>
      </c>
      <c r="AA479">
        <v>4.4000000000000004</v>
      </c>
      <c r="AB479">
        <v>16.25615385</v>
      </c>
      <c r="AC479">
        <v>99.99</v>
      </c>
      <c r="AD479" s="1">
        <v>43187</v>
      </c>
      <c r="AE479" t="s">
        <v>115</v>
      </c>
    </row>
    <row r="480" spans="1:31" x14ac:dyDescent="0.3">
      <c r="A480" t="s">
        <v>71</v>
      </c>
      <c r="B480" t="s">
        <v>35</v>
      </c>
      <c r="C480">
        <v>49</v>
      </c>
      <c r="D480">
        <v>100</v>
      </c>
      <c r="E480">
        <v>6</v>
      </c>
      <c r="F480">
        <v>13</v>
      </c>
      <c r="G480">
        <v>32.5</v>
      </c>
      <c r="H480">
        <v>195</v>
      </c>
      <c r="I480">
        <v>18.056666669999998</v>
      </c>
      <c r="J480">
        <v>4</v>
      </c>
      <c r="K480">
        <v>150</v>
      </c>
      <c r="L480">
        <v>4.2</v>
      </c>
      <c r="M480">
        <v>22</v>
      </c>
      <c r="N480">
        <v>9</v>
      </c>
      <c r="O480">
        <v>1</v>
      </c>
      <c r="P480">
        <v>3</v>
      </c>
      <c r="Q480">
        <v>2018</v>
      </c>
      <c r="R480">
        <v>25</v>
      </c>
      <c r="S480">
        <v>2304</v>
      </c>
      <c r="T480">
        <v>32.5</v>
      </c>
      <c r="U480">
        <v>4.2</v>
      </c>
      <c r="V480">
        <v>18.056666669999998</v>
      </c>
      <c r="W480">
        <v>32.742857139999998</v>
      </c>
      <c r="X480">
        <v>3.9</v>
      </c>
      <c r="Y480">
        <v>14.02714286</v>
      </c>
      <c r="Z480">
        <v>32.5</v>
      </c>
      <c r="AA480">
        <v>4.2</v>
      </c>
      <c r="AB480">
        <v>18.056666669999998</v>
      </c>
      <c r="AC480">
        <v>32.5</v>
      </c>
      <c r="AD480" s="1">
        <v>43187</v>
      </c>
      <c r="AE480" t="s">
        <v>122</v>
      </c>
    </row>
    <row r="481" spans="1:31" x14ac:dyDescent="0.3">
      <c r="A481" t="s">
        <v>72</v>
      </c>
      <c r="B481" t="s">
        <v>66</v>
      </c>
      <c r="C481">
        <v>44</v>
      </c>
      <c r="D481">
        <v>903</v>
      </c>
      <c r="E481">
        <v>65</v>
      </c>
      <c r="F481">
        <v>83</v>
      </c>
      <c r="G481">
        <v>69.900000000000006</v>
      </c>
      <c r="H481">
        <v>4543.5</v>
      </c>
      <c r="I481">
        <v>18.425076919999999</v>
      </c>
      <c r="J481">
        <v>6</v>
      </c>
      <c r="K481">
        <v>2600</v>
      </c>
      <c r="L481">
        <v>4.0999999999999996</v>
      </c>
      <c r="M481">
        <v>22</v>
      </c>
      <c r="N481">
        <v>9</v>
      </c>
      <c r="O481">
        <v>1</v>
      </c>
      <c r="P481">
        <v>3</v>
      </c>
      <c r="Q481">
        <v>2018</v>
      </c>
      <c r="R481">
        <v>15.73849879</v>
      </c>
      <c r="S481">
        <v>15000</v>
      </c>
      <c r="T481">
        <v>75</v>
      </c>
      <c r="U481">
        <v>4.0999999999999996</v>
      </c>
      <c r="V481">
        <v>18.425076919999999</v>
      </c>
      <c r="W481">
        <v>35.485714289999997</v>
      </c>
      <c r="X481">
        <v>3.7</v>
      </c>
      <c r="Y481">
        <v>15.44823529</v>
      </c>
      <c r="Z481">
        <v>99.9</v>
      </c>
      <c r="AA481">
        <v>4.4000000000000004</v>
      </c>
      <c r="AB481">
        <v>22.145833329999999</v>
      </c>
      <c r="AC481">
        <v>69.900000000000006</v>
      </c>
      <c r="AD481" s="1">
        <v>43187</v>
      </c>
      <c r="AE481" t="s">
        <v>122</v>
      </c>
    </row>
    <row r="482" spans="1:31" x14ac:dyDescent="0.3">
      <c r="A482" t="s">
        <v>67</v>
      </c>
      <c r="B482" t="s">
        <v>33</v>
      </c>
      <c r="C482">
        <v>33</v>
      </c>
      <c r="D482">
        <v>523</v>
      </c>
      <c r="E482">
        <v>31</v>
      </c>
      <c r="F482">
        <v>125</v>
      </c>
      <c r="G482">
        <v>117.44129032258064</v>
      </c>
      <c r="H482">
        <v>3640.68</v>
      </c>
      <c r="I482">
        <v>18.261290320000001</v>
      </c>
      <c r="J482">
        <v>3</v>
      </c>
      <c r="K482">
        <v>584</v>
      </c>
      <c r="L482">
        <v>4.2</v>
      </c>
      <c r="M482">
        <v>22</v>
      </c>
      <c r="N482">
        <v>9</v>
      </c>
      <c r="O482">
        <v>1</v>
      </c>
      <c r="P482">
        <v>3</v>
      </c>
      <c r="Q482">
        <v>2018</v>
      </c>
      <c r="R482">
        <v>12.062256809999999</v>
      </c>
      <c r="S482">
        <v>2288</v>
      </c>
      <c r="T482">
        <v>117.44129030000001</v>
      </c>
      <c r="U482">
        <v>4.2</v>
      </c>
      <c r="V482">
        <v>18.261290320000001</v>
      </c>
      <c r="W482">
        <v>105.6428571</v>
      </c>
      <c r="X482">
        <v>4.2</v>
      </c>
      <c r="Y482">
        <v>21.6652381</v>
      </c>
      <c r="Z482">
        <v>151.87843749999999</v>
      </c>
      <c r="AA482">
        <v>3.8</v>
      </c>
      <c r="AB482">
        <v>20.313749999999999</v>
      </c>
      <c r="AC482">
        <v>128.2416667</v>
      </c>
      <c r="AD482" s="1">
        <v>43187</v>
      </c>
      <c r="AE482" t="s">
        <v>122</v>
      </c>
    </row>
    <row r="483" spans="1:31" x14ac:dyDescent="0.3">
      <c r="A483" t="s">
        <v>61</v>
      </c>
      <c r="B483" t="s">
        <v>36</v>
      </c>
      <c r="C483">
        <v>33</v>
      </c>
      <c r="D483">
        <v>2188</v>
      </c>
      <c r="E483">
        <v>13</v>
      </c>
      <c r="F483">
        <v>116</v>
      </c>
      <c r="G483">
        <v>175.15384615384616</v>
      </c>
      <c r="H483">
        <v>2277</v>
      </c>
      <c r="I483">
        <v>57.298461539999998</v>
      </c>
      <c r="J483">
        <v>2</v>
      </c>
      <c r="K483">
        <v>7650</v>
      </c>
      <c r="L483">
        <v>4.2</v>
      </c>
      <c r="M483">
        <v>22</v>
      </c>
      <c r="N483">
        <v>9</v>
      </c>
      <c r="O483">
        <v>1</v>
      </c>
      <c r="P483">
        <v>3</v>
      </c>
      <c r="Q483">
        <v>2018</v>
      </c>
      <c r="R483">
        <v>16.666666670000001</v>
      </c>
      <c r="S483">
        <v>8000</v>
      </c>
      <c r="T483">
        <v>53.9</v>
      </c>
      <c r="U483">
        <v>4.0999999999999996</v>
      </c>
      <c r="V483">
        <v>20.359677420000001</v>
      </c>
      <c r="W483">
        <v>53.9</v>
      </c>
      <c r="X483">
        <v>4.2</v>
      </c>
      <c r="Y483">
        <v>21.852857140000001</v>
      </c>
      <c r="Z483">
        <v>53.9</v>
      </c>
      <c r="AA483">
        <v>4.0999999999999996</v>
      </c>
      <c r="AB483">
        <v>19.024230769999999</v>
      </c>
      <c r="AC483">
        <v>179</v>
      </c>
      <c r="AD483" s="1">
        <v>43187</v>
      </c>
      <c r="AE483" t="s">
        <v>114</v>
      </c>
    </row>
    <row r="484" spans="1:31" x14ac:dyDescent="0.3">
      <c r="A484" t="s">
        <v>46</v>
      </c>
      <c r="B484" t="s">
        <v>40</v>
      </c>
      <c r="C484">
        <v>33</v>
      </c>
      <c r="D484">
        <v>897</v>
      </c>
      <c r="E484">
        <v>1</v>
      </c>
      <c r="F484">
        <v>45</v>
      </c>
      <c r="G484">
        <v>129.99</v>
      </c>
      <c r="H484">
        <v>129.99</v>
      </c>
      <c r="I484">
        <v>18.489999999999998</v>
      </c>
      <c r="J484">
        <v>1</v>
      </c>
      <c r="K484">
        <v>1600</v>
      </c>
      <c r="L484">
        <v>4.3</v>
      </c>
      <c r="M484">
        <v>22</v>
      </c>
      <c r="N484">
        <v>9</v>
      </c>
      <c r="O484">
        <v>1</v>
      </c>
      <c r="P484">
        <v>3</v>
      </c>
      <c r="Q484">
        <v>2018</v>
      </c>
      <c r="R484">
        <v>9.8536036039999999</v>
      </c>
      <c r="S484">
        <v>15750</v>
      </c>
      <c r="T484">
        <v>99.99</v>
      </c>
      <c r="U484">
        <v>4.2</v>
      </c>
      <c r="V484">
        <v>20.78</v>
      </c>
      <c r="W484">
        <v>129.99</v>
      </c>
      <c r="X484">
        <v>4.3</v>
      </c>
      <c r="Y484">
        <v>18.489999999999998</v>
      </c>
      <c r="Z484">
        <v>35</v>
      </c>
      <c r="AA484">
        <v>4.4000000000000004</v>
      </c>
      <c r="AB484">
        <v>16.25615385</v>
      </c>
      <c r="AC484">
        <v>129.99</v>
      </c>
      <c r="AD484" s="1">
        <v>43186</v>
      </c>
      <c r="AE484" t="s">
        <v>115</v>
      </c>
    </row>
    <row r="485" spans="1:31" x14ac:dyDescent="0.3">
      <c r="A485" t="s">
        <v>28</v>
      </c>
      <c r="B485" t="s">
        <v>35</v>
      </c>
      <c r="C485">
        <v>56</v>
      </c>
      <c r="D485">
        <v>237</v>
      </c>
      <c r="E485">
        <v>7</v>
      </c>
      <c r="F485">
        <v>90</v>
      </c>
      <c r="G485">
        <v>32.74285714285714</v>
      </c>
      <c r="H485">
        <v>229.2</v>
      </c>
      <c r="I485">
        <v>14.02714286</v>
      </c>
      <c r="J485">
        <v>3</v>
      </c>
      <c r="K485">
        <v>100</v>
      </c>
      <c r="L485">
        <v>3.9</v>
      </c>
      <c r="M485">
        <v>22</v>
      </c>
      <c r="N485">
        <v>9</v>
      </c>
      <c r="O485">
        <v>1</v>
      </c>
      <c r="P485">
        <v>3</v>
      </c>
      <c r="Q485">
        <v>2018</v>
      </c>
      <c r="R485">
        <v>29.166666670000001</v>
      </c>
      <c r="S485">
        <v>2304</v>
      </c>
      <c r="T485">
        <v>32.5</v>
      </c>
      <c r="U485">
        <v>4.2</v>
      </c>
      <c r="V485">
        <v>18.056666669999998</v>
      </c>
      <c r="W485">
        <v>32.742857139999998</v>
      </c>
      <c r="X485">
        <v>3.9</v>
      </c>
      <c r="Y485">
        <v>14.02714286</v>
      </c>
      <c r="Z485">
        <v>32.742857139999998</v>
      </c>
      <c r="AA485">
        <v>3.9</v>
      </c>
      <c r="AB485">
        <v>14.02714286</v>
      </c>
      <c r="AC485">
        <v>32.5</v>
      </c>
      <c r="AD485" s="1">
        <v>43186</v>
      </c>
      <c r="AE485" t="s">
        <v>115</v>
      </c>
    </row>
    <row r="486" spans="1:31" x14ac:dyDescent="0.3">
      <c r="A486" t="s">
        <v>41</v>
      </c>
      <c r="B486" t="s">
        <v>32</v>
      </c>
      <c r="C486">
        <v>60</v>
      </c>
      <c r="D486">
        <v>2644</v>
      </c>
      <c r="E486">
        <v>28</v>
      </c>
      <c r="F486">
        <v>169</v>
      </c>
      <c r="G486">
        <v>325.89285714285717</v>
      </c>
      <c r="H486">
        <v>9125</v>
      </c>
      <c r="I486">
        <v>19.370357139999999</v>
      </c>
      <c r="J486">
        <v>6</v>
      </c>
      <c r="K486">
        <v>400</v>
      </c>
      <c r="L486">
        <v>4.2</v>
      </c>
      <c r="M486">
        <v>22</v>
      </c>
      <c r="N486">
        <v>9</v>
      </c>
      <c r="O486">
        <v>1</v>
      </c>
      <c r="P486">
        <v>3</v>
      </c>
      <c r="Q486">
        <v>2018</v>
      </c>
      <c r="R486">
        <v>17.72151899</v>
      </c>
      <c r="S486">
        <v>2992</v>
      </c>
      <c r="T486">
        <v>23.99</v>
      </c>
      <c r="U486">
        <v>4.3</v>
      </c>
      <c r="V486">
        <v>14.19875</v>
      </c>
      <c r="W486">
        <v>83.74</v>
      </c>
      <c r="X486">
        <v>4.0999999999999996</v>
      </c>
      <c r="Y486">
        <v>11.876875</v>
      </c>
      <c r="Z486">
        <v>58.99</v>
      </c>
      <c r="AA486">
        <v>3.9</v>
      </c>
      <c r="AB486">
        <v>15.228</v>
      </c>
      <c r="AC486">
        <v>325</v>
      </c>
      <c r="AD486" s="1">
        <v>43186</v>
      </c>
      <c r="AE486" t="s">
        <v>114</v>
      </c>
    </row>
    <row r="487" spans="1:31" x14ac:dyDescent="0.3">
      <c r="A487" t="s">
        <v>83</v>
      </c>
      <c r="B487" t="s">
        <v>36</v>
      </c>
      <c r="C487">
        <v>36</v>
      </c>
      <c r="D487">
        <v>450</v>
      </c>
      <c r="E487">
        <v>1</v>
      </c>
      <c r="F487">
        <v>116</v>
      </c>
      <c r="G487">
        <v>101</v>
      </c>
      <c r="H487">
        <v>101</v>
      </c>
      <c r="I487">
        <v>67.02</v>
      </c>
      <c r="J487">
        <v>1</v>
      </c>
      <c r="K487">
        <v>9000</v>
      </c>
      <c r="L487">
        <v>4.0999999999999996</v>
      </c>
      <c r="M487">
        <v>22</v>
      </c>
      <c r="N487">
        <v>9</v>
      </c>
      <c r="O487">
        <v>1</v>
      </c>
      <c r="P487">
        <v>3</v>
      </c>
      <c r="Q487">
        <v>2018</v>
      </c>
      <c r="R487">
        <v>9.1071428569999995</v>
      </c>
      <c r="S487">
        <v>19656</v>
      </c>
      <c r="T487">
        <v>53.9</v>
      </c>
      <c r="U487">
        <v>4.0999999999999996</v>
      </c>
      <c r="V487">
        <v>20.359677420000001</v>
      </c>
      <c r="W487">
        <v>53.9</v>
      </c>
      <c r="X487">
        <v>4.2</v>
      </c>
      <c r="Y487">
        <v>21.852857140000001</v>
      </c>
      <c r="Z487">
        <v>53.9</v>
      </c>
      <c r="AA487">
        <v>4.0999999999999996</v>
      </c>
      <c r="AB487">
        <v>19.024230769999999</v>
      </c>
      <c r="AC487">
        <v>101</v>
      </c>
      <c r="AD487" s="1">
        <v>43185</v>
      </c>
      <c r="AE487" t="s">
        <v>115</v>
      </c>
    </row>
    <row r="488" spans="1:31" x14ac:dyDescent="0.3">
      <c r="A488" t="s">
        <v>53</v>
      </c>
      <c r="B488" t="s">
        <v>36</v>
      </c>
      <c r="C488">
        <v>47</v>
      </c>
      <c r="D488">
        <v>1893</v>
      </c>
      <c r="E488">
        <v>6</v>
      </c>
      <c r="F488">
        <v>116</v>
      </c>
      <c r="G488">
        <v>113.33333333333333</v>
      </c>
      <c r="H488">
        <v>680</v>
      </c>
      <c r="I488">
        <v>50.193333330000002</v>
      </c>
      <c r="J488">
        <v>1</v>
      </c>
      <c r="K488">
        <v>6050</v>
      </c>
      <c r="L488">
        <v>4.0999999999999996</v>
      </c>
      <c r="M488">
        <v>22</v>
      </c>
      <c r="N488">
        <v>9</v>
      </c>
      <c r="O488">
        <v>1</v>
      </c>
      <c r="P488">
        <v>3</v>
      </c>
      <c r="Q488">
        <v>2018</v>
      </c>
      <c r="R488">
        <v>11.83035714</v>
      </c>
      <c r="S488">
        <v>8000</v>
      </c>
      <c r="T488">
        <v>53.9</v>
      </c>
      <c r="U488">
        <v>4.0999999999999996</v>
      </c>
      <c r="V488">
        <v>20.359677420000001</v>
      </c>
      <c r="W488">
        <v>53.9</v>
      </c>
      <c r="X488">
        <v>4.2</v>
      </c>
      <c r="Y488">
        <v>21.852857140000001</v>
      </c>
      <c r="Z488">
        <v>53.9</v>
      </c>
      <c r="AA488">
        <v>4.0999999999999996</v>
      </c>
      <c r="AB488">
        <v>19.024230769999999</v>
      </c>
      <c r="AC488">
        <v>120</v>
      </c>
      <c r="AD488" s="1">
        <v>43185</v>
      </c>
      <c r="AE488" t="s">
        <v>115</v>
      </c>
    </row>
    <row r="489" spans="1:31" x14ac:dyDescent="0.3">
      <c r="A489" t="s">
        <v>72</v>
      </c>
      <c r="B489" t="s">
        <v>66</v>
      </c>
      <c r="C489">
        <v>44</v>
      </c>
      <c r="D489">
        <v>903</v>
      </c>
      <c r="E489">
        <v>65</v>
      </c>
      <c r="F489">
        <v>83</v>
      </c>
      <c r="G489">
        <v>69.900000000000006</v>
      </c>
      <c r="H489">
        <v>4543.5</v>
      </c>
      <c r="I489">
        <v>18.425076919999999</v>
      </c>
      <c r="J489">
        <v>6</v>
      </c>
      <c r="K489">
        <v>2600</v>
      </c>
      <c r="L489">
        <v>4.0999999999999996</v>
      </c>
      <c r="M489">
        <v>22</v>
      </c>
      <c r="N489">
        <v>9</v>
      </c>
      <c r="O489">
        <v>1</v>
      </c>
      <c r="P489">
        <v>3</v>
      </c>
      <c r="Q489">
        <v>2018</v>
      </c>
      <c r="R489">
        <v>15.73849879</v>
      </c>
      <c r="S489">
        <v>15000</v>
      </c>
      <c r="T489">
        <v>75</v>
      </c>
      <c r="U489">
        <v>4.0999999999999996</v>
      </c>
      <c r="V489">
        <v>18.425076919999999</v>
      </c>
      <c r="W489">
        <v>35.485714289999997</v>
      </c>
      <c r="X489">
        <v>3.7</v>
      </c>
      <c r="Y489">
        <v>15.44823529</v>
      </c>
      <c r="Z489">
        <v>99.9</v>
      </c>
      <c r="AA489">
        <v>4.4000000000000004</v>
      </c>
      <c r="AB489">
        <v>22.145833329999999</v>
      </c>
      <c r="AC489">
        <v>69.900000000000006</v>
      </c>
      <c r="AD489" s="1">
        <v>43185</v>
      </c>
      <c r="AE489" t="s">
        <v>122</v>
      </c>
    </row>
    <row r="490" spans="1:31" x14ac:dyDescent="0.3">
      <c r="A490" t="s">
        <v>59</v>
      </c>
      <c r="B490" t="s">
        <v>32</v>
      </c>
      <c r="C490">
        <v>49</v>
      </c>
      <c r="D490">
        <v>1495</v>
      </c>
      <c r="E490">
        <v>4</v>
      </c>
      <c r="F490">
        <v>169</v>
      </c>
      <c r="G490">
        <v>84.99</v>
      </c>
      <c r="H490">
        <v>339.96</v>
      </c>
      <c r="I490">
        <v>16.375</v>
      </c>
      <c r="J490">
        <v>3</v>
      </c>
      <c r="K490">
        <v>600</v>
      </c>
      <c r="L490">
        <v>3.8</v>
      </c>
      <c r="M490">
        <v>22</v>
      </c>
      <c r="N490">
        <v>9</v>
      </c>
      <c r="O490">
        <v>1</v>
      </c>
      <c r="P490">
        <v>3</v>
      </c>
      <c r="Q490">
        <v>2018</v>
      </c>
      <c r="R490">
        <v>15.38461538</v>
      </c>
      <c r="S490">
        <v>8151</v>
      </c>
      <c r="T490">
        <v>23.99</v>
      </c>
      <c r="U490">
        <v>4.3</v>
      </c>
      <c r="V490">
        <v>14.19875</v>
      </c>
      <c r="W490">
        <v>83.74</v>
      </c>
      <c r="X490">
        <v>4.0999999999999996</v>
      </c>
      <c r="Y490">
        <v>11.876875</v>
      </c>
      <c r="Z490">
        <v>58.99</v>
      </c>
      <c r="AA490">
        <v>3.9</v>
      </c>
      <c r="AB490">
        <v>15.228</v>
      </c>
      <c r="AC490">
        <v>84.99</v>
      </c>
      <c r="AD490" s="1">
        <v>43185</v>
      </c>
      <c r="AE490" t="s">
        <v>115</v>
      </c>
    </row>
    <row r="491" spans="1:31" x14ac:dyDescent="0.3">
      <c r="A491" t="s">
        <v>61</v>
      </c>
      <c r="B491" t="s">
        <v>36</v>
      </c>
      <c r="C491">
        <v>33</v>
      </c>
      <c r="D491">
        <v>2188</v>
      </c>
      <c r="E491">
        <v>13</v>
      </c>
      <c r="F491">
        <v>116</v>
      </c>
      <c r="G491">
        <v>175.15384615384616</v>
      </c>
      <c r="H491">
        <v>2277</v>
      </c>
      <c r="I491">
        <v>57.298461539999998</v>
      </c>
      <c r="J491">
        <v>2</v>
      </c>
      <c r="K491">
        <v>7650</v>
      </c>
      <c r="L491">
        <v>4.2</v>
      </c>
      <c r="M491">
        <v>22</v>
      </c>
      <c r="N491">
        <v>9</v>
      </c>
      <c r="O491">
        <v>1</v>
      </c>
      <c r="P491">
        <v>3</v>
      </c>
      <c r="Q491">
        <v>2018</v>
      </c>
      <c r="R491">
        <v>16.666666670000001</v>
      </c>
      <c r="S491">
        <v>8000</v>
      </c>
      <c r="T491">
        <v>53.9</v>
      </c>
      <c r="U491">
        <v>4.0999999999999996</v>
      </c>
      <c r="V491">
        <v>20.359677420000001</v>
      </c>
      <c r="W491">
        <v>53.9</v>
      </c>
      <c r="X491">
        <v>4.2</v>
      </c>
      <c r="Y491">
        <v>21.852857140000001</v>
      </c>
      <c r="Z491">
        <v>53.9</v>
      </c>
      <c r="AA491">
        <v>4.0999999999999996</v>
      </c>
      <c r="AB491">
        <v>19.024230769999999</v>
      </c>
      <c r="AC491">
        <v>179</v>
      </c>
      <c r="AD491" s="1">
        <v>43185</v>
      </c>
      <c r="AE491" t="s">
        <v>114</v>
      </c>
    </row>
    <row r="492" spans="1:31" x14ac:dyDescent="0.3">
      <c r="A492" t="s">
        <v>52</v>
      </c>
      <c r="B492" t="s">
        <v>66</v>
      </c>
      <c r="C492">
        <v>41</v>
      </c>
      <c r="D492">
        <v>789</v>
      </c>
      <c r="E492">
        <v>14</v>
      </c>
      <c r="F492">
        <v>83</v>
      </c>
      <c r="G492">
        <v>35.24285714285714</v>
      </c>
      <c r="H492">
        <v>493.4</v>
      </c>
      <c r="I492">
        <v>15.18928571</v>
      </c>
      <c r="J492">
        <v>1</v>
      </c>
      <c r="K492">
        <v>950</v>
      </c>
      <c r="L492">
        <v>3.8</v>
      </c>
      <c r="M492">
        <v>22</v>
      </c>
      <c r="N492">
        <v>9</v>
      </c>
      <c r="O492">
        <v>1</v>
      </c>
      <c r="P492">
        <v>3</v>
      </c>
      <c r="Q492">
        <v>2018</v>
      </c>
      <c r="R492">
        <v>31.81818182</v>
      </c>
      <c r="S492">
        <v>14000</v>
      </c>
      <c r="T492">
        <v>69.900000000000006</v>
      </c>
      <c r="U492">
        <v>4.0999999999999996</v>
      </c>
      <c r="V492">
        <v>18.425076919999999</v>
      </c>
      <c r="W492">
        <v>35.485714289999997</v>
      </c>
      <c r="X492">
        <v>3.7</v>
      </c>
      <c r="Y492">
        <v>15.44823529</v>
      </c>
      <c r="Z492">
        <v>99.9</v>
      </c>
      <c r="AA492">
        <v>4.4000000000000004</v>
      </c>
      <c r="AB492">
        <v>22.145833329999999</v>
      </c>
      <c r="AC492">
        <v>38.4</v>
      </c>
      <c r="AD492" s="1">
        <v>43184</v>
      </c>
      <c r="AE492" t="s">
        <v>116</v>
      </c>
    </row>
    <row r="493" spans="1:31" x14ac:dyDescent="0.3">
      <c r="A493" t="s">
        <v>83</v>
      </c>
      <c r="B493" t="s">
        <v>36</v>
      </c>
      <c r="C493">
        <v>36</v>
      </c>
      <c r="D493">
        <v>450</v>
      </c>
      <c r="E493">
        <v>1</v>
      </c>
      <c r="F493">
        <v>116</v>
      </c>
      <c r="G493">
        <v>101</v>
      </c>
      <c r="H493">
        <v>101</v>
      </c>
      <c r="I493">
        <v>67.02</v>
      </c>
      <c r="J493">
        <v>1</v>
      </c>
      <c r="K493">
        <v>9000</v>
      </c>
      <c r="L493">
        <v>4.0999999999999996</v>
      </c>
      <c r="M493">
        <v>22</v>
      </c>
      <c r="N493">
        <v>9</v>
      </c>
      <c r="O493">
        <v>1</v>
      </c>
      <c r="P493">
        <v>3</v>
      </c>
      <c r="Q493">
        <v>2018</v>
      </c>
      <c r="R493">
        <v>9.1071428569999995</v>
      </c>
      <c r="S493">
        <v>19656</v>
      </c>
      <c r="T493">
        <v>53.9</v>
      </c>
      <c r="U493">
        <v>4.0999999999999996</v>
      </c>
      <c r="V493">
        <v>20.359677420000001</v>
      </c>
      <c r="W493">
        <v>53.9</v>
      </c>
      <c r="X493">
        <v>4.2</v>
      </c>
      <c r="Y493">
        <v>21.852857140000001</v>
      </c>
      <c r="Z493">
        <v>53.9</v>
      </c>
      <c r="AA493">
        <v>4.0999999999999996</v>
      </c>
      <c r="AB493">
        <v>19.024230769999999</v>
      </c>
      <c r="AC493">
        <v>101</v>
      </c>
      <c r="AD493" s="1">
        <v>43184</v>
      </c>
      <c r="AE493" t="s">
        <v>115</v>
      </c>
    </row>
    <row r="494" spans="1:31" x14ac:dyDescent="0.3">
      <c r="A494" t="s">
        <v>71</v>
      </c>
      <c r="B494" t="s">
        <v>35</v>
      </c>
      <c r="C494">
        <v>49</v>
      </c>
      <c r="D494">
        <v>100</v>
      </c>
      <c r="E494">
        <v>6</v>
      </c>
      <c r="F494">
        <v>13</v>
      </c>
      <c r="G494">
        <v>32.5</v>
      </c>
      <c r="H494">
        <v>195</v>
      </c>
      <c r="I494">
        <v>18.056666669999998</v>
      </c>
      <c r="J494">
        <v>4</v>
      </c>
      <c r="K494">
        <v>150</v>
      </c>
      <c r="L494">
        <v>4.2</v>
      </c>
      <c r="M494">
        <v>22</v>
      </c>
      <c r="N494">
        <v>9</v>
      </c>
      <c r="O494">
        <v>1</v>
      </c>
      <c r="P494">
        <v>3</v>
      </c>
      <c r="Q494">
        <v>2018</v>
      </c>
      <c r="R494">
        <v>25</v>
      </c>
      <c r="S494">
        <v>2304</v>
      </c>
      <c r="T494">
        <v>32.5</v>
      </c>
      <c r="U494">
        <v>4.2</v>
      </c>
      <c r="V494">
        <v>18.056666669999998</v>
      </c>
      <c r="W494">
        <v>32.742857139999998</v>
      </c>
      <c r="X494">
        <v>3.9</v>
      </c>
      <c r="Y494">
        <v>14.02714286</v>
      </c>
      <c r="Z494">
        <v>32.5</v>
      </c>
      <c r="AA494">
        <v>4.2</v>
      </c>
      <c r="AB494">
        <v>18.056666669999998</v>
      </c>
      <c r="AC494">
        <v>32.5</v>
      </c>
      <c r="AD494" s="1">
        <v>43184</v>
      </c>
      <c r="AE494" t="s">
        <v>122</v>
      </c>
    </row>
    <row r="495" spans="1:31" x14ac:dyDescent="0.3">
      <c r="A495" t="s">
        <v>72</v>
      </c>
      <c r="B495" t="s">
        <v>66</v>
      </c>
      <c r="C495">
        <v>44</v>
      </c>
      <c r="D495">
        <v>903</v>
      </c>
      <c r="E495">
        <v>65</v>
      </c>
      <c r="F495">
        <v>83</v>
      </c>
      <c r="G495">
        <v>69.900000000000006</v>
      </c>
      <c r="H495">
        <v>4543.5</v>
      </c>
      <c r="I495">
        <v>18.425076919999999</v>
      </c>
      <c r="J495">
        <v>6</v>
      </c>
      <c r="K495">
        <v>2600</v>
      </c>
      <c r="L495">
        <v>4.0999999999999996</v>
      </c>
      <c r="M495">
        <v>22</v>
      </c>
      <c r="N495">
        <v>9</v>
      </c>
      <c r="O495">
        <v>1</v>
      </c>
      <c r="P495">
        <v>3</v>
      </c>
      <c r="Q495">
        <v>2018</v>
      </c>
      <c r="R495">
        <v>15.73849879</v>
      </c>
      <c r="S495">
        <v>15000</v>
      </c>
      <c r="T495">
        <v>75</v>
      </c>
      <c r="U495">
        <v>4.0999999999999996</v>
      </c>
      <c r="V495">
        <v>18.425076919999999</v>
      </c>
      <c r="W495">
        <v>35.485714289999997</v>
      </c>
      <c r="X495">
        <v>3.7</v>
      </c>
      <c r="Y495">
        <v>15.44823529</v>
      </c>
      <c r="Z495">
        <v>99.9</v>
      </c>
      <c r="AA495">
        <v>4.4000000000000004</v>
      </c>
      <c r="AB495">
        <v>22.145833329999999</v>
      </c>
      <c r="AC495">
        <v>69.900000000000006</v>
      </c>
      <c r="AD495" s="1">
        <v>43184</v>
      </c>
      <c r="AE495" t="s">
        <v>122</v>
      </c>
    </row>
    <row r="496" spans="1:31" x14ac:dyDescent="0.3">
      <c r="A496" t="s">
        <v>57</v>
      </c>
      <c r="B496" t="s">
        <v>40</v>
      </c>
      <c r="C496">
        <v>54</v>
      </c>
      <c r="D496">
        <v>995</v>
      </c>
      <c r="E496">
        <v>5</v>
      </c>
      <c r="F496">
        <v>45</v>
      </c>
      <c r="G496">
        <v>97.951999999999998</v>
      </c>
      <c r="H496">
        <v>489.76</v>
      </c>
      <c r="I496">
        <v>17.591999999999999</v>
      </c>
      <c r="J496">
        <v>1</v>
      </c>
      <c r="K496">
        <v>4475</v>
      </c>
      <c r="L496">
        <v>4.3</v>
      </c>
      <c r="M496">
        <v>22</v>
      </c>
      <c r="N496">
        <v>9</v>
      </c>
      <c r="O496">
        <v>1</v>
      </c>
      <c r="P496">
        <v>3</v>
      </c>
      <c r="Q496">
        <v>2018</v>
      </c>
      <c r="R496">
        <v>20.833333329999999</v>
      </c>
      <c r="S496">
        <v>32736</v>
      </c>
      <c r="T496">
        <v>99.99</v>
      </c>
      <c r="U496">
        <v>4.2</v>
      </c>
      <c r="V496">
        <v>20.78</v>
      </c>
      <c r="W496">
        <v>129.99</v>
      </c>
      <c r="X496">
        <v>4.3</v>
      </c>
      <c r="Y496">
        <v>18.489999999999998</v>
      </c>
      <c r="Z496">
        <v>35</v>
      </c>
      <c r="AA496">
        <v>4.4000000000000004</v>
      </c>
      <c r="AB496">
        <v>16.25615385</v>
      </c>
      <c r="AC496">
        <v>99.99</v>
      </c>
      <c r="AD496" s="1">
        <v>43183</v>
      </c>
      <c r="AE496" t="s">
        <v>115</v>
      </c>
    </row>
    <row r="497" spans="1:31" x14ac:dyDescent="0.3">
      <c r="A497" t="s">
        <v>79</v>
      </c>
      <c r="B497" t="s">
        <v>32</v>
      </c>
      <c r="C497">
        <v>55</v>
      </c>
      <c r="D497">
        <v>388</v>
      </c>
      <c r="E497">
        <v>11</v>
      </c>
      <c r="F497">
        <v>90</v>
      </c>
      <c r="G497">
        <v>29.9</v>
      </c>
      <c r="H497">
        <v>328.9</v>
      </c>
      <c r="I497">
        <v>11.43454545</v>
      </c>
      <c r="J497">
        <v>1</v>
      </c>
      <c r="K497">
        <v>250</v>
      </c>
      <c r="L497">
        <v>4.5</v>
      </c>
      <c r="M497">
        <v>22</v>
      </c>
      <c r="N497">
        <v>9</v>
      </c>
      <c r="O497">
        <v>1</v>
      </c>
      <c r="P497">
        <v>3</v>
      </c>
      <c r="Q497">
        <v>2018</v>
      </c>
      <c r="R497">
        <v>8.8709677419999995</v>
      </c>
      <c r="S497">
        <v>1200</v>
      </c>
      <c r="T497">
        <v>23.99</v>
      </c>
      <c r="U497">
        <v>4.3</v>
      </c>
      <c r="V497">
        <v>14.19875</v>
      </c>
      <c r="W497">
        <v>83.74</v>
      </c>
      <c r="X497">
        <v>4.0999999999999996</v>
      </c>
      <c r="Y497">
        <v>11.876875</v>
      </c>
      <c r="Z497">
        <v>58.99</v>
      </c>
      <c r="AA497">
        <v>3.9</v>
      </c>
      <c r="AB497">
        <v>15.228</v>
      </c>
      <c r="AC497">
        <v>29.9</v>
      </c>
      <c r="AD497" s="1">
        <v>43183</v>
      </c>
      <c r="AE497" t="s">
        <v>122</v>
      </c>
    </row>
    <row r="498" spans="1:31" x14ac:dyDescent="0.3">
      <c r="A498" t="s">
        <v>41</v>
      </c>
      <c r="B498" t="s">
        <v>32</v>
      </c>
      <c r="C498">
        <v>60</v>
      </c>
      <c r="D498">
        <v>2644</v>
      </c>
      <c r="E498">
        <v>28</v>
      </c>
      <c r="F498">
        <v>169</v>
      </c>
      <c r="G498">
        <v>325.89285714285717</v>
      </c>
      <c r="H498">
        <v>9125</v>
      </c>
      <c r="I498">
        <v>19.370357139999999</v>
      </c>
      <c r="J498">
        <v>6</v>
      </c>
      <c r="K498">
        <v>400</v>
      </c>
      <c r="L498">
        <v>4.2</v>
      </c>
      <c r="M498">
        <v>22</v>
      </c>
      <c r="N498">
        <v>9</v>
      </c>
      <c r="O498">
        <v>1</v>
      </c>
      <c r="P498">
        <v>3</v>
      </c>
      <c r="Q498">
        <v>2018</v>
      </c>
      <c r="R498">
        <v>17.72151899</v>
      </c>
      <c r="S498">
        <v>2992</v>
      </c>
      <c r="T498">
        <v>23.99</v>
      </c>
      <c r="U498">
        <v>4.3</v>
      </c>
      <c r="V498">
        <v>14.19875</v>
      </c>
      <c r="W498">
        <v>83.74</v>
      </c>
      <c r="X498">
        <v>4.0999999999999996</v>
      </c>
      <c r="Y498">
        <v>11.876875</v>
      </c>
      <c r="Z498">
        <v>58.99</v>
      </c>
      <c r="AA498">
        <v>3.9</v>
      </c>
      <c r="AB498">
        <v>15.228</v>
      </c>
      <c r="AC498">
        <v>325</v>
      </c>
      <c r="AD498" s="1">
        <v>43183</v>
      </c>
      <c r="AE498" t="s">
        <v>114</v>
      </c>
    </row>
    <row r="499" spans="1:31" x14ac:dyDescent="0.3">
      <c r="A499" t="s">
        <v>42</v>
      </c>
      <c r="B499" t="s">
        <v>32</v>
      </c>
      <c r="C499">
        <v>59</v>
      </c>
      <c r="D499">
        <v>492</v>
      </c>
      <c r="E499">
        <v>10</v>
      </c>
      <c r="F499">
        <v>169</v>
      </c>
      <c r="G499">
        <v>58.989999999999995</v>
      </c>
      <c r="H499">
        <v>589.9</v>
      </c>
      <c r="I499">
        <v>15.228</v>
      </c>
      <c r="J499">
        <v>2</v>
      </c>
      <c r="K499">
        <v>200</v>
      </c>
      <c r="L499">
        <v>3.9</v>
      </c>
      <c r="M499">
        <v>22</v>
      </c>
      <c r="N499">
        <v>9</v>
      </c>
      <c r="O499">
        <v>1</v>
      </c>
      <c r="P499">
        <v>3</v>
      </c>
      <c r="Q499">
        <v>2018</v>
      </c>
      <c r="R499">
        <v>11.5</v>
      </c>
      <c r="S499">
        <v>3960</v>
      </c>
      <c r="T499">
        <v>23.99</v>
      </c>
      <c r="U499">
        <v>4.3</v>
      </c>
      <c r="V499">
        <v>14.19875</v>
      </c>
      <c r="W499">
        <v>83.74</v>
      </c>
      <c r="X499">
        <v>4.0999999999999996</v>
      </c>
      <c r="Y499">
        <v>11.876875</v>
      </c>
      <c r="Z499">
        <v>58.99</v>
      </c>
      <c r="AA499">
        <v>3.9</v>
      </c>
      <c r="AB499">
        <v>15.228</v>
      </c>
      <c r="AC499">
        <v>58.99</v>
      </c>
      <c r="AD499" s="1">
        <v>43183</v>
      </c>
      <c r="AE499" t="s">
        <v>115</v>
      </c>
    </row>
    <row r="500" spans="1:31" x14ac:dyDescent="0.3">
      <c r="A500" t="s">
        <v>56</v>
      </c>
      <c r="B500" t="s">
        <v>36</v>
      </c>
      <c r="C500">
        <v>57</v>
      </c>
      <c r="D500">
        <v>366</v>
      </c>
      <c r="E500">
        <v>26</v>
      </c>
      <c r="F500">
        <v>116</v>
      </c>
      <c r="G500">
        <v>53.900000000000006</v>
      </c>
      <c r="H500">
        <v>1401.4</v>
      </c>
      <c r="I500">
        <v>19.024230769999999</v>
      </c>
      <c r="J500">
        <v>2</v>
      </c>
      <c r="K500">
        <v>1650</v>
      </c>
      <c r="L500">
        <v>4.0999999999999996</v>
      </c>
      <c r="M500">
        <v>22</v>
      </c>
      <c r="N500">
        <v>9</v>
      </c>
      <c r="O500">
        <v>1</v>
      </c>
      <c r="P500">
        <v>3</v>
      </c>
      <c r="Q500">
        <v>2018</v>
      </c>
      <c r="R500">
        <v>13.68421053</v>
      </c>
      <c r="S500">
        <v>19800</v>
      </c>
      <c r="T500">
        <v>53.9</v>
      </c>
      <c r="U500">
        <v>4.0999999999999996</v>
      </c>
      <c r="V500">
        <v>20.359677420000001</v>
      </c>
      <c r="W500">
        <v>53.9</v>
      </c>
      <c r="X500">
        <v>4.2</v>
      </c>
      <c r="Y500">
        <v>21.852857140000001</v>
      </c>
      <c r="Z500">
        <v>53.9</v>
      </c>
      <c r="AA500">
        <v>4.0999999999999996</v>
      </c>
      <c r="AB500">
        <v>19.024230769999999</v>
      </c>
      <c r="AC500">
        <v>50.357142860000003</v>
      </c>
      <c r="AD500" s="1">
        <v>43183</v>
      </c>
      <c r="AE500" t="s">
        <v>123</v>
      </c>
    </row>
    <row r="501" spans="1:31" x14ac:dyDescent="0.3">
      <c r="A501" t="s">
        <v>53</v>
      </c>
      <c r="B501" t="s">
        <v>36</v>
      </c>
      <c r="C501">
        <v>47</v>
      </c>
      <c r="D501">
        <v>1893</v>
      </c>
      <c r="E501">
        <v>6</v>
      </c>
      <c r="F501">
        <v>116</v>
      </c>
      <c r="G501">
        <v>113.33333333333333</v>
      </c>
      <c r="H501">
        <v>680</v>
      </c>
      <c r="I501">
        <v>50.193333330000002</v>
      </c>
      <c r="J501">
        <v>1</v>
      </c>
      <c r="K501">
        <v>6050</v>
      </c>
      <c r="L501">
        <v>4.0999999999999996</v>
      </c>
      <c r="M501">
        <v>22</v>
      </c>
      <c r="N501">
        <v>9</v>
      </c>
      <c r="O501">
        <v>1</v>
      </c>
      <c r="P501">
        <v>3</v>
      </c>
      <c r="Q501">
        <v>2018</v>
      </c>
      <c r="R501">
        <v>11.83035714</v>
      </c>
      <c r="S501">
        <v>8000</v>
      </c>
      <c r="T501">
        <v>53.9</v>
      </c>
      <c r="U501">
        <v>4.0999999999999996</v>
      </c>
      <c r="V501">
        <v>20.359677420000001</v>
      </c>
      <c r="W501">
        <v>53.9</v>
      </c>
      <c r="X501">
        <v>4.2</v>
      </c>
      <c r="Y501">
        <v>21.852857140000001</v>
      </c>
      <c r="Z501">
        <v>53.9</v>
      </c>
      <c r="AA501">
        <v>4.0999999999999996</v>
      </c>
      <c r="AB501">
        <v>19.024230769999999</v>
      </c>
      <c r="AC501">
        <v>120</v>
      </c>
      <c r="AD501" s="1">
        <v>43182</v>
      </c>
      <c r="AE501" t="s">
        <v>115</v>
      </c>
    </row>
    <row r="502" spans="1:31" x14ac:dyDescent="0.3">
      <c r="A502" t="s">
        <v>56</v>
      </c>
      <c r="B502" t="s">
        <v>36</v>
      </c>
      <c r="C502">
        <v>57</v>
      </c>
      <c r="D502">
        <v>366</v>
      </c>
      <c r="E502">
        <v>26</v>
      </c>
      <c r="F502">
        <v>116</v>
      </c>
      <c r="G502">
        <v>53.900000000000006</v>
      </c>
      <c r="H502">
        <v>1401.4</v>
      </c>
      <c r="I502">
        <v>19.024230769999999</v>
      </c>
      <c r="J502">
        <v>2</v>
      </c>
      <c r="K502">
        <v>1650</v>
      </c>
      <c r="L502">
        <v>4.0999999999999996</v>
      </c>
      <c r="M502">
        <v>22</v>
      </c>
      <c r="N502">
        <v>9</v>
      </c>
      <c r="O502">
        <v>1</v>
      </c>
      <c r="P502">
        <v>3</v>
      </c>
      <c r="Q502">
        <v>2018</v>
      </c>
      <c r="R502">
        <v>13.68421053</v>
      </c>
      <c r="S502">
        <v>19800</v>
      </c>
      <c r="T502">
        <v>53.9</v>
      </c>
      <c r="U502">
        <v>4.0999999999999996</v>
      </c>
      <c r="V502">
        <v>20.359677420000001</v>
      </c>
      <c r="W502">
        <v>53.9</v>
      </c>
      <c r="X502">
        <v>4.2</v>
      </c>
      <c r="Y502">
        <v>21.852857140000001</v>
      </c>
      <c r="Z502">
        <v>53.9</v>
      </c>
      <c r="AA502">
        <v>4.0999999999999996</v>
      </c>
      <c r="AB502">
        <v>19.024230769999999</v>
      </c>
      <c r="AC502">
        <v>50.357142860000003</v>
      </c>
      <c r="AD502" s="1">
        <v>43182</v>
      </c>
      <c r="AE502" t="s">
        <v>123</v>
      </c>
    </row>
    <row r="503" spans="1:31" x14ac:dyDescent="0.3">
      <c r="A503" t="s">
        <v>58</v>
      </c>
      <c r="B503" t="s">
        <v>33</v>
      </c>
      <c r="C503">
        <v>35</v>
      </c>
      <c r="D503">
        <v>640</v>
      </c>
      <c r="E503">
        <v>16</v>
      </c>
      <c r="F503">
        <v>125</v>
      </c>
      <c r="G503">
        <v>167.5</v>
      </c>
      <c r="H503">
        <v>2680</v>
      </c>
      <c r="I503">
        <v>17.154375000000002</v>
      </c>
      <c r="J503">
        <v>1</v>
      </c>
      <c r="K503">
        <v>335</v>
      </c>
      <c r="L503">
        <v>4.0999999999999996</v>
      </c>
      <c r="M503">
        <v>22</v>
      </c>
      <c r="N503">
        <v>9</v>
      </c>
      <c r="O503">
        <v>1</v>
      </c>
      <c r="P503">
        <v>3</v>
      </c>
      <c r="Q503">
        <v>2018</v>
      </c>
      <c r="R503">
        <v>14.15929204</v>
      </c>
      <c r="S503">
        <v>2992</v>
      </c>
      <c r="T503">
        <v>117.44129030000001</v>
      </c>
      <c r="U503">
        <v>4.2</v>
      </c>
      <c r="V503">
        <v>18.261290320000001</v>
      </c>
      <c r="W503">
        <v>105.6428571</v>
      </c>
      <c r="X503">
        <v>4.2</v>
      </c>
      <c r="Y503">
        <v>21.6652381</v>
      </c>
      <c r="Z503">
        <v>151.87843749999999</v>
      </c>
      <c r="AA503">
        <v>3.8</v>
      </c>
      <c r="AB503">
        <v>20.313749999999999</v>
      </c>
      <c r="AC503">
        <v>204.6181818</v>
      </c>
      <c r="AD503" s="1">
        <v>43181</v>
      </c>
      <c r="AE503" t="s">
        <v>115</v>
      </c>
    </row>
    <row r="504" spans="1:31" x14ac:dyDescent="0.3">
      <c r="A504" t="s">
        <v>53</v>
      </c>
      <c r="B504" t="s">
        <v>36</v>
      </c>
      <c r="C504">
        <v>47</v>
      </c>
      <c r="D504">
        <v>1893</v>
      </c>
      <c r="E504">
        <v>6</v>
      </c>
      <c r="F504">
        <v>116</v>
      </c>
      <c r="G504">
        <v>113.33333333333333</v>
      </c>
      <c r="H504">
        <v>680</v>
      </c>
      <c r="I504">
        <v>50.193333330000002</v>
      </c>
      <c r="J504">
        <v>1</v>
      </c>
      <c r="K504">
        <v>6050</v>
      </c>
      <c r="L504">
        <v>4.0999999999999996</v>
      </c>
      <c r="M504">
        <v>22</v>
      </c>
      <c r="N504">
        <v>9</v>
      </c>
      <c r="O504">
        <v>1</v>
      </c>
      <c r="P504">
        <v>3</v>
      </c>
      <c r="Q504">
        <v>2018</v>
      </c>
      <c r="R504">
        <v>11.83035714</v>
      </c>
      <c r="S504">
        <v>8000</v>
      </c>
      <c r="T504">
        <v>53.9</v>
      </c>
      <c r="U504">
        <v>4.0999999999999996</v>
      </c>
      <c r="V504">
        <v>20.359677420000001</v>
      </c>
      <c r="W504">
        <v>53.9</v>
      </c>
      <c r="X504">
        <v>4.2</v>
      </c>
      <c r="Y504">
        <v>21.852857140000001</v>
      </c>
      <c r="Z504">
        <v>53.9</v>
      </c>
      <c r="AA504">
        <v>4.0999999999999996</v>
      </c>
      <c r="AB504">
        <v>19.024230769999999</v>
      </c>
      <c r="AC504">
        <v>120</v>
      </c>
      <c r="AD504" s="1">
        <v>43181</v>
      </c>
      <c r="AE504" t="s">
        <v>115</v>
      </c>
    </row>
    <row r="505" spans="1:31" x14ac:dyDescent="0.3">
      <c r="A505" t="s">
        <v>83</v>
      </c>
      <c r="B505" t="s">
        <v>36</v>
      </c>
      <c r="C505">
        <v>36</v>
      </c>
      <c r="D505">
        <v>450</v>
      </c>
      <c r="E505">
        <v>1</v>
      </c>
      <c r="F505">
        <v>116</v>
      </c>
      <c r="G505">
        <v>101</v>
      </c>
      <c r="H505">
        <v>101</v>
      </c>
      <c r="I505">
        <v>67.02</v>
      </c>
      <c r="J505">
        <v>1</v>
      </c>
      <c r="K505">
        <v>9000</v>
      </c>
      <c r="L505">
        <v>4.0999999999999996</v>
      </c>
      <c r="M505">
        <v>22</v>
      </c>
      <c r="N505">
        <v>9</v>
      </c>
      <c r="O505">
        <v>1</v>
      </c>
      <c r="P505">
        <v>3</v>
      </c>
      <c r="Q505">
        <v>2018</v>
      </c>
      <c r="R505">
        <v>9.1071428569999995</v>
      </c>
      <c r="S505">
        <v>19656</v>
      </c>
      <c r="T505">
        <v>53.9</v>
      </c>
      <c r="U505">
        <v>4.0999999999999996</v>
      </c>
      <c r="V505">
        <v>20.359677420000001</v>
      </c>
      <c r="W505">
        <v>53.9</v>
      </c>
      <c r="X505">
        <v>4.2</v>
      </c>
      <c r="Y505">
        <v>21.852857140000001</v>
      </c>
      <c r="Z505">
        <v>53.9</v>
      </c>
      <c r="AA505">
        <v>4.0999999999999996</v>
      </c>
      <c r="AB505">
        <v>19.024230769999999</v>
      </c>
      <c r="AC505">
        <v>101</v>
      </c>
      <c r="AD505" s="1">
        <v>43181</v>
      </c>
      <c r="AE505" t="s">
        <v>115</v>
      </c>
    </row>
    <row r="506" spans="1:31" x14ac:dyDescent="0.3">
      <c r="A506" t="s">
        <v>62</v>
      </c>
      <c r="B506" t="s">
        <v>32</v>
      </c>
      <c r="C506">
        <v>48</v>
      </c>
      <c r="D506">
        <v>575</v>
      </c>
      <c r="E506">
        <v>8</v>
      </c>
      <c r="F506">
        <v>169</v>
      </c>
      <c r="G506">
        <v>23.99</v>
      </c>
      <c r="H506">
        <v>191.92</v>
      </c>
      <c r="I506">
        <v>14.19875</v>
      </c>
      <c r="J506">
        <v>1</v>
      </c>
      <c r="K506">
        <v>100</v>
      </c>
      <c r="L506">
        <v>4.3</v>
      </c>
      <c r="M506">
        <v>22</v>
      </c>
      <c r="N506">
        <v>9</v>
      </c>
      <c r="O506">
        <v>1</v>
      </c>
      <c r="P506">
        <v>3</v>
      </c>
      <c r="Q506">
        <v>2018</v>
      </c>
      <c r="R506">
        <v>9.1428571430000005</v>
      </c>
      <c r="S506">
        <v>4500</v>
      </c>
      <c r="T506">
        <v>23.99</v>
      </c>
      <c r="U506">
        <v>4.3</v>
      </c>
      <c r="V506">
        <v>14.19875</v>
      </c>
      <c r="W506">
        <v>83.74</v>
      </c>
      <c r="X506">
        <v>4.0999999999999996</v>
      </c>
      <c r="Y506">
        <v>11.876875</v>
      </c>
      <c r="Z506">
        <v>58.99</v>
      </c>
      <c r="AA506">
        <v>3.9</v>
      </c>
      <c r="AB506">
        <v>15.228</v>
      </c>
      <c r="AC506">
        <v>23.99</v>
      </c>
      <c r="AD506" s="1">
        <v>43181</v>
      </c>
      <c r="AE506" t="s">
        <v>122</v>
      </c>
    </row>
    <row r="507" spans="1:31" x14ac:dyDescent="0.3">
      <c r="A507" t="s">
        <v>50</v>
      </c>
      <c r="B507" t="s">
        <v>26</v>
      </c>
      <c r="C507">
        <v>55</v>
      </c>
      <c r="D507">
        <v>312</v>
      </c>
      <c r="E507">
        <v>3</v>
      </c>
      <c r="F507">
        <v>43</v>
      </c>
      <c r="G507">
        <v>92</v>
      </c>
      <c r="H507">
        <v>276</v>
      </c>
      <c r="I507">
        <v>14.043333329999999</v>
      </c>
      <c r="J507">
        <v>1</v>
      </c>
      <c r="K507">
        <v>1550</v>
      </c>
      <c r="L507">
        <v>3.3</v>
      </c>
      <c r="M507">
        <v>22</v>
      </c>
      <c r="N507">
        <v>9</v>
      </c>
      <c r="O507">
        <v>1</v>
      </c>
      <c r="P507">
        <v>3</v>
      </c>
      <c r="Q507">
        <v>2018</v>
      </c>
      <c r="R507">
        <v>4.0540540539999999</v>
      </c>
      <c r="S507">
        <v>20944</v>
      </c>
      <c r="T507">
        <v>83.64961538</v>
      </c>
      <c r="U507">
        <v>3.9</v>
      </c>
      <c r="V507">
        <v>19.982352939999998</v>
      </c>
      <c r="W507">
        <v>92</v>
      </c>
      <c r="X507">
        <v>3.3</v>
      </c>
      <c r="Y507">
        <v>14.043333329999999</v>
      </c>
      <c r="Z507">
        <v>39.99</v>
      </c>
      <c r="AA507">
        <v>4</v>
      </c>
      <c r="AB507">
        <v>16.462352939999999</v>
      </c>
      <c r="AC507">
        <v>92</v>
      </c>
      <c r="AD507" s="1">
        <v>43181</v>
      </c>
      <c r="AE507" t="s">
        <v>115</v>
      </c>
    </row>
    <row r="508" spans="1:31" x14ac:dyDescent="0.3">
      <c r="A508" t="s">
        <v>28</v>
      </c>
      <c r="B508" t="s">
        <v>35</v>
      </c>
      <c r="C508">
        <v>56</v>
      </c>
      <c r="D508">
        <v>237</v>
      </c>
      <c r="E508">
        <v>7</v>
      </c>
      <c r="F508">
        <v>90</v>
      </c>
      <c r="G508">
        <v>32.74285714285714</v>
      </c>
      <c r="H508">
        <v>229.2</v>
      </c>
      <c r="I508">
        <v>14.02714286</v>
      </c>
      <c r="J508">
        <v>3</v>
      </c>
      <c r="K508">
        <v>100</v>
      </c>
      <c r="L508">
        <v>3.9</v>
      </c>
      <c r="M508">
        <v>22</v>
      </c>
      <c r="N508">
        <v>9</v>
      </c>
      <c r="O508">
        <v>1</v>
      </c>
      <c r="P508">
        <v>3</v>
      </c>
      <c r="Q508">
        <v>2018</v>
      </c>
      <c r="R508">
        <v>29.166666670000001</v>
      </c>
      <c r="S508">
        <v>2304</v>
      </c>
      <c r="T508">
        <v>32.5</v>
      </c>
      <c r="U508">
        <v>4.2</v>
      </c>
      <c r="V508">
        <v>18.056666669999998</v>
      </c>
      <c r="W508">
        <v>32.742857139999998</v>
      </c>
      <c r="X508">
        <v>3.9</v>
      </c>
      <c r="Y508">
        <v>14.02714286</v>
      </c>
      <c r="Z508">
        <v>32.742857139999998</v>
      </c>
      <c r="AA508">
        <v>3.9</v>
      </c>
      <c r="AB508">
        <v>14.02714286</v>
      </c>
      <c r="AC508">
        <v>32.5</v>
      </c>
      <c r="AD508" s="1">
        <v>43181</v>
      </c>
      <c r="AE508" t="s">
        <v>115</v>
      </c>
    </row>
    <row r="509" spans="1:31" x14ac:dyDescent="0.3">
      <c r="A509" t="s">
        <v>67</v>
      </c>
      <c r="B509" t="s">
        <v>33</v>
      </c>
      <c r="C509">
        <v>33</v>
      </c>
      <c r="D509">
        <v>523</v>
      </c>
      <c r="E509">
        <v>31</v>
      </c>
      <c r="F509">
        <v>125</v>
      </c>
      <c r="G509">
        <v>117.44129032258064</v>
      </c>
      <c r="H509">
        <v>3640.68</v>
      </c>
      <c r="I509">
        <v>18.261290320000001</v>
      </c>
      <c r="J509">
        <v>3</v>
      </c>
      <c r="K509">
        <v>584</v>
      </c>
      <c r="L509">
        <v>4.2</v>
      </c>
      <c r="M509">
        <v>22</v>
      </c>
      <c r="N509">
        <v>9</v>
      </c>
      <c r="O509">
        <v>1</v>
      </c>
      <c r="P509">
        <v>3</v>
      </c>
      <c r="Q509">
        <v>2018</v>
      </c>
      <c r="R509">
        <v>12.062256809999999</v>
      </c>
      <c r="S509">
        <v>2288</v>
      </c>
      <c r="T509">
        <v>117.44129030000001</v>
      </c>
      <c r="U509">
        <v>4.2</v>
      </c>
      <c r="V509">
        <v>18.261290320000001</v>
      </c>
      <c r="W509">
        <v>105.6428571</v>
      </c>
      <c r="X509">
        <v>4.2</v>
      </c>
      <c r="Y509">
        <v>21.6652381</v>
      </c>
      <c r="Z509">
        <v>151.87843749999999</v>
      </c>
      <c r="AA509">
        <v>3.8</v>
      </c>
      <c r="AB509">
        <v>20.313749999999999</v>
      </c>
      <c r="AC509">
        <v>128.2416667</v>
      </c>
      <c r="AD509" s="1">
        <v>43181</v>
      </c>
      <c r="AE509" t="s">
        <v>122</v>
      </c>
    </row>
    <row r="510" spans="1:31" x14ac:dyDescent="0.3">
      <c r="A510" t="s">
        <v>55</v>
      </c>
      <c r="B510" t="s">
        <v>40</v>
      </c>
      <c r="C510">
        <v>54</v>
      </c>
      <c r="D510">
        <v>1012</v>
      </c>
      <c r="E510">
        <v>2</v>
      </c>
      <c r="F510">
        <v>90</v>
      </c>
      <c r="G510">
        <v>99.99</v>
      </c>
      <c r="H510">
        <v>199.98</v>
      </c>
      <c r="I510">
        <v>20.78</v>
      </c>
      <c r="J510">
        <v>1</v>
      </c>
      <c r="K510">
        <v>1200</v>
      </c>
      <c r="L510">
        <v>4.2</v>
      </c>
      <c r="M510">
        <v>22</v>
      </c>
      <c r="N510">
        <v>9</v>
      </c>
      <c r="O510">
        <v>1</v>
      </c>
      <c r="P510">
        <v>3</v>
      </c>
      <c r="Q510">
        <v>2018</v>
      </c>
      <c r="R510">
        <v>17.41741742</v>
      </c>
      <c r="S510">
        <v>15750</v>
      </c>
      <c r="T510">
        <v>99.99</v>
      </c>
      <c r="U510">
        <v>4.2</v>
      </c>
      <c r="V510">
        <v>20.78</v>
      </c>
      <c r="W510">
        <v>129.99</v>
      </c>
      <c r="X510">
        <v>4.3</v>
      </c>
      <c r="Y510">
        <v>18.489999999999998</v>
      </c>
      <c r="Z510">
        <v>35</v>
      </c>
      <c r="AA510">
        <v>4.4000000000000004</v>
      </c>
      <c r="AB510">
        <v>16.25615385</v>
      </c>
      <c r="AC510">
        <v>99.99</v>
      </c>
      <c r="AD510" s="1">
        <v>43180</v>
      </c>
      <c r="AE510" t="s">
        <v>115</v>
      </c>
    </row>
    <row r="511" spans="1:31" x14ac:dyDescent="0.3">
      <c r="A511" t="s">
        <v>29</v>
      </c>
      <c r="B511" t="s">
        <v>30</v>
      </c>
      <c r="C511">
        <v>45</v>
      </c>
      <c r="D511">
        <v>236</v>
      </c>
      <c r="E511">
        <v>13</v>
      </c>
      <c r="F511">
        <v>127</v>
      </c>
      <c r="G511">
        <v>87.676923076923075</v>
      </c>
      <c r="H511">
        <v>1139.8</v>
      </c>
      <c r="I511">
        <v>11.67230769</v>
      </c>
      <c r="J511">
        <v>1</v>
      </c>
      <c r="K511">
        <v>173</v>
      </c>
      <c r="L511">
        <v>4</v>
      </c>
      <c r="M511">
        <v>22</v>
      </c>
      <c r="N511">
        <v>9</v>
      </c>
      <c r="O511">
        <v>1</v>
      </c>
      <c r="P511">
        <v>3</v>
      </c>
      <c r="Q511">
        <v>2018</v>
      </c>
      <c r="R511">
        <v>12.74509804</v>
      </c>
      <c r="S511">
        <v>2808</v>
      </c>
      <c r="T511">
        <v>136.14285709999999</v>
      </c>
      <c r="U511">
        <v>4.2</v>
      </c>
      <c r="V511">
        <v>48.047499999999999</v>
      </c>
      <c r="W511">
        <v>149.9</v>
      </c>
      <c r="X511">
        <v>4.3</v>
      </c>
      <c r="Y511">
        <v>28.475882349999999</v>
      </c>
      <c r="Z511">
        <v>81.023913039999996</v>
      </c>
      <c r="AA511">
        <v>3.5</v>
      </c>
      <c r="AB511">
        <v>18.221481480000001</v>
      </c>
      <c r="AC511">
        <v>84.756086960000005</v>
      </c>
      <c r="AD511" s="1">
        <v>43180</v>
      </c>
      <c r="AE511" t="s">
        <v>122</v>
      </c>
    </row>
    <row r="512" spans="1:31" x14ac:dyDescent="0.3">
      <c r="A512" t="s">
        <v>63</v>
      </c>
      <c r="B512" t="s">
        <v>30</v>
      </c>
      <c r="C512">
        <v>59</v>
      </c>
      <c r="D512">
        <v>1893</v>
      </c>
      <c r="E512">
        <v>44</v>
      </c>
      <c r="F512">
        <v>127</v>
      </c>
      <c r="G512">
        <v>136.04545454545453</v>
      </c>
      <c r="H512">
        <v>5986</v>
      </c>
      <c r="I512">
        <v>48.047499999999999</v>
      </c>
      <c r="J512">
        <v>1</v>
      </c>
      <c r="K512">
        <v>6550</v>
      </c>
      <c r="L512">
        <v>4.2</v>
      </c>
      <c r="M512">
        <v>22</v>
      </c>
      <c r="N512">
        <v>9</v>
      </c>
      <c r="O512">
        <v>1</v>
      </c>
      <c r="P512">
        <v>3</v>
      </c>
      <c r="Q512">
        <v>2018</v>
      </c>
      <c r="R512">
        <v>10.542091839999999</v>
      </c>
      <c r="S512">
        <v>8000</v>
      </c>
      <c r="T512">
        <v>136.14285709999999</v>
      </c>
      <c r="U512">
        <v>4.2</v>
      </c>
      <c r="V512">
        <v>48.047499999999999</v>
      </c>
      <c r="W512">
        <v>149.9</v>
      </c>
      <c r="X512">
        <v>4.3</v>
      </c>
      <c r="Y512">
        <v>28.475882349999999</v>
      </c>
      <c r="Z512">
        <v>81.023913039999996</v>
      </c>
      <c r="AA512">
        <v>3.5</v>
      </c>
      <c r="AB512">
        <v>18.221481480000001</v>
      </c>
      <c r="AC512">
        <v>149</v>
      </c>
      <c r="AD512" s="1">
        <v>43180</v>
      </c>
      <c r="AE512" t="s">
        <v>114</v>
      </c>
    </row>
    <row r="513" spans="1:31" x14ac:dyDescent="0.3">
      <c r="A513" t="s">
        <v>44</v>
      </c>
      <c r="B513" t="s">
        <v>33</v>
      </c>
      <c r="C513">
        <v>46</v>
      </c>
      <c r="D513">
        <v>501</v>
      </c>
      <c r="E513">
        <v>6</v>
      </c>
      <c r="F513">
        <v>125</v>
      </c>
      <c r="G513">
        <v>307.83333333333331</v>
      </c>
      <c r="H513">
        <v>1847</v>
      </c>
      <c r="I513">
        <v>18.223333329999999</v>
      </c>
      <c r="J513">
        <v>4</v>
      </c>
      <c r="K513">
        <v>363</v>
      </c>
      <c r="L513">
        <v>3.7</v>
      </c>
      <c r="M513">
        <v>22</v>
      </c>
      <c r="N513">
        <v>9</v>
      </c>
      <c r="O513">
        <v>1</v>
      </c>
      <c r="P513">
        <v>3</v>
      </c>
      <c r="Q513">
        <v>2018</v>
      </c>
      <c r="R513">
        <v>6.6666666670000003</v>
      </c>
      <c r="S513">
        <v>3042</v>
      </c>
      <c r="T513">
        <v>117.44129030000001</v>
      </c>
      <c r="U513">
        <v>4.2</v>
      </c>
      <c r="V513">
        <v>18.261290320000001</v>
      </c>
      <c r="W513">
        <v>105.6428571</v>
      </c>
      <c r="X513">
        <v>4.2</v>
      </c>
      <c r="Y513">
        <v>21.6652381</v>
      </c>
      <c r="Z513">
        <v>151.87843749999999</v>
      </c>
      <c r="AA513">
        <v>3.8</v>
      </c>
      <c r="AB513">
        <v>20.313749999999999</v>
      </c>
      <c r="AC513">
        <v>347</v>
      </c>
      <c r="AD513" s="1">
        <v>43180</v>
      </c>
      <c r="AE513" t="s">
        <v>115</v>
      </c>
    </row>
    <row r="514" spans="1:31" x14ac:dyDescent="0.3">
      <c r="A514" t="s">
        <v>45</v>
      </c>
      <c r="B514" t="s">
        <v>33</v>
      </c>
      <c r="C514">
        <v>35</v>
      </c>
      <c r="D514">
        <v>514</v>
      </c>
      <c r="E514">
        <v>32</v>
      </c>
      <c r="F514">
        <v>125</v>
      </c>
      <c r="G514">
        <v>151.87843749999999</v>
      </c>
      <c r="H514">
        <v>4860.1099999999997</v>
      </c>
      <c r="I514">
        <v>20.313749999999999</v>
      </c>
      <c r="J514">
        <v>2</v>
      </c>
      <c r="K514">
        <v>4338</v>
      </c>
      <c r="L514">
        <v>3.8</v>
      </c>
      <c r="M514">
        <v>22</v>
      </c>
      <c r="N514">
        <v>9</v>
      </c>
      <c r="O514">
        <v>1</v>
      </c>
      <c r="P514">
        <v>3</v>
      </c>
      <c r="Q514">
        <v>2018</v>
      </c>
      <c r="R514">
        <v>17.620075549999999</v>
      </c>
      <c r="S514">
        <v>2856</v>
      </c>
      <c r="T514">
        <v>117.44129030000001</v>
      </c>
      <c r="U514">
        <v>4.2</v>
      </c>
      <c r="V514">
        <v>18.261290320000001</v>
      </c>
      <c r="W514">
        <v>105.6428571</v>
      </c>
      <c r="X514">
        <v>4.2</v>
      </c>
      <c r="Y514">
        <v>21.6652381</v>
      </c>
      <c r="Z514">
        <v>151.87843749999999</v>
      </c>
      <c r="AA514">
        <v>3.8</v>
      </c>
      <c r="AB514">
        <v>20.313749999999999</v>
      </c>
      <c r="AC514">
        <v>182</v>
      </c>
      <c r="AD514" s="1">
        <v>43180</v>
      </c>
      <c r="AE514" t="s">
        <v>115</v>
      </c>
    </row>
    <row r="515" spans="1:31" x14ac:dyDescent="0.3">
      <c r="A515" t="s">
        <v>52</v>
      </c>
      <c r="B515" t="s">
        <v>66</v>
      </c>
      <c r="C515">
        <v>41</v>
      </c>
      <c r="D515">
        <v>789</v>
      </c>
      <c r="E515">
        <v>14</v>
      </c>
      <c r="F515">
        <v>83</v>
      </c>
      <c r="G515">
        <v>35.24285714285714</v>
      </c>
      <c r="H515">
        <v>493.4</v>
      </c>
      <c r="I515">
        <v>15.18928571</v>
      </c>
      <c r="J515">
        <v>1</v>
      </c>
      <c r="K515">
        <v>950</v>
      </c>
      <c r="L515">
        <v>3.8</v>
      </c>
      <c r="M515">
        <v>22</v>
      </c>
      <c r="N515">
        <v>9</v>
      </c>
      <c r="O515">
        <v>1</v>
      </c>
      <c r="P515">
        <v>3</v>
      </c>
      <c r="Q515">
        <v>2018</v>
      </c>
      <c r="R515">
        <v>31.81818182</v>
      </c>
      <c r="S515">
        <v>14000</v>
      </c>
      <c r="T515">
        <v>69.900000000000006</v>
      </c>
      <c r="U515">
        <v>4.0999999999999996</v>
      </c>
      <c r="V515">
        <v>18.425076919999999</v>
      </c>
      <c r="W515">
        <v>35.485714289999997</v>
      </c>
      <c r="X515">
        <v>3.7</v>
      </c>
      <c r="Y515">
        <v>15.44823529</v>
      </c>
      <c r="Z515">
        <v>99.9</v>
      </c>
      <c r="AA515">
        <v>4.4000000000000004</v>
      </c>
      <c r="AB515">
        <v>22.145833329999999</v>
      </c>
      <c r="AC515">
        <v>38.4</v>
      </c>
      <c r="AD515" s="1">
        <v>43179</v>
      </c>
      <c r="AE515" t="s">
        <v>116</v>
      </c>
    </row>
    <row r="516" spans="1:31" x14ac:dyDescent="0.3">
      <c r="A516" t="s">
        <v>31</v>
      </c>
      <c r="B516" t="s">
        <v>32</v>
      </c>
      <c r="C516">
        <v>40</v>
      </c>
      <c r="D516">
        <v>409</v>
      </c>
      <c r="E516">
        <v>58</v>
      </c>
      <c r="F516">
        <v>169</v>
      </c>
      <c r="G516">
        <v>48.442241379310346</v>
      </c>
      <c r="H516">
        <v>2809.65</v>
      </c>
      <c r="I516">
        <v>12.563448279999999</v>
      </c>
      <c r="J516">
        <v>1</v>
      </c>
      <c r="K516">
        <v>1110</v>
      </c>
      <c r="L516">
        <v>4.2</v>
      </c>
      <c r="M516">
        <v>22</v>
      </c>
      <c r="N516">
        <v>9</v>
      </c>
      <c r="O516">
        <v>1</v>
      </c>
      <c r="P516">
        <v>3</v>
      </c>
      <c r="Q516">
        <v>2018</v>
      </c>
      <c r="R516">
        <v>37.419354839999997</v>
      </c>
      <c r="S516">
        <v>3762</v>
      </c>
      <c r="T516">
        <v>23.99</v>
      </c>
      <c r="U516">
        <v>4.3</v>
      </c>
      <c r="V516">
        <v>14.19875</v>
      </c>
      <c r="W516">
        <v>83.74</v>
      </c>
      <c r="X516">
        <v>4.0999999999999996</v>
      </c>
      <c r="Y516">
        <v>11.876875</v>
      </c>
      <c r="Z516">
        <v>58.99</v>
      </c>
      <c r="AA516">
        <v>3.9</v>
      </c>
      <c r="AB516">
        <v>15.228</v>
      </c>
      <c r="AC516">
        <v>47.357894739999999</v>
      </c>
      <c r="AD516" s="1">
        <v>43179</v>
      </c>
      <c r="AE516" t="s">
        <v>122</v>
      </c>
    </row>
    <row r="517" spans="1:31" x14ac:dyDescent="0.3">
      <c r="A517" t="s">
        <v>60</v>
      </c>
      <c r="B517" t="s">
        <v>33</v>
      </c>
      <c r="C517">
        <v>35</v>
      </c>
      <c r="D517">
        <v>591</v>
      </c>
      <c r="E517">
        <v>9</v>
      </c>
      <c r="F517">
        <v>125</v>
      </c>
      <c r="G517">
        <v>123.96666666666667</v>
      </c>
      <c r="H517">
        <v>1115.7</v>
      </c>
      <c r="I517">
        <v>26.27222222</v>
      </c>
      <c r="J517">
        <v>3</v>
      </c>
      <c r="K517">
        <v>444</v>
      </c>
      <c r="L517">
        <v>4</v>
      </c>
      <c r="M517">
        <v>22</v>
      </c>
      <c r="N517">
        <v>9</v>
      </c>
      <c r="O517">
        <v>1</v>
      </c>
      <c r="P517">
        <v>3</v>
      </c>
      <c r="Q517">
        <v>2018</v>
      </c>
      <c r="R517">
        <v>12.5</v>
      </c>
      <c r="S517">
        <v>4480</v>
      </c>
      <c r="T517">
        <v>117.44129030000001</v>
      </c>
      <c r="U517">
        <v>4.2</v>
      </c>
      <c r="V517">
        <v>18.261290320000001</v>
      </c>
      <c r="W517">
        <v>105.6428571</v>
      </c>
      <c r="X517">
        <v>4.2</v>
      </c>
      <c r="Y517">
        <v>21.6652381</v>
      </c>
      <c r="Z517">
        <v>151.87843749999999</v>
      </c>
      <c r="AA517">
        <v>3.8</v>
      </c>
      <c r="AB517">
        <v>20.313749999999999</v>
      </c>
      <c r="AC517">
        <v>145.99428570000001</v>
      </c>
      <c r="AD517" s="1">
        <v>43179</v>
      </c>
      <c r="AE517" t="s">
        <v>116</v>
      </c>
    </row>
    <row r="518" spans="1:31" x14ac:dyDescent="0.3">
      <c r="A518" t="s">
        <v>56</v>
      </c>
      <c r="B518" t="s">
        <v>36</v>
      </c>
      <c r="C518">
        <v>57</v>
      </c>
      <c r="D518">
        <v>366</v>
      </c>
      <c r="E518">
        <v>26</v>
      </c>
      <c r="F518">
        <v>116</v>
      </c>
      <c r="G518">
        <v>53.900000000000006</v>
      </c>
      <c r="H518">
        <v>1401.4</v>
      </c>
      <c r="I518">
        <v>19.024230769999999</v>
      </c>
      <c r="J518">
        <v>2</v>
      </c>
      <c r="K518">
        <v>1650</v>
      </c>
      <c r="L518">
        <v>4.0999999999999996</v>
      </c>
      <c r="M518">
        <v>22</v>
      </c>
      <c r="N518">
        <v>9</v>
      </c>
      <c r="O518">
        <v>1</v>
      </c>
      <c r="P518">
        <v>3</v>
      </c>
      <c r="Q518">
        <v>2018</v>
      </c>
      <c r="R518">
        <v>13.68421053</v>
      </c>
      <c r="S518">
        <v>19800</v>
      </c>
      <c r="T518">
        <v>53.9</v>
      </c>
      <c r="U518">
        <v>4.0999999999999996</v>
      </c>
      <c r="V518">
        <v>20.359677420000001</v>
      </c>
      <c r="W518">
        <v>53.9</v>
      </c>
      <c r="X518">
        <v>4.2</v>
      </c>
      <c r="Y518">
        <v>21.852857140000001</v>
      </c>
      <c r="Z518">
        <v>53.9</v>
      </c>
      <c r="AA518">
        <v>4.0999999999999996</v>
      </c>
      <c r="AB518">
        <v>19.024230769999999</v>
      </c>
      <c r="AC518">
        <v>50.357142860000003</v>
      </c>
      <c r="AD518" s="1">
        <v>43179</v>
      </c>
      <c r="AE518" t="s">
        <v>123</v>
      </c>
    </row>
    <row r="519" spans="1:31" x14ac:dyDescent="0.3">
      <c r="A519" t="s">
        <v>57</v>
      </c>
      <c r="B519" t="s">
        <v>40</v>
      </c>
      <c r="C519">
        <v>54</v>
      </c>
      <c r="D519">
        <v>995</v>
      </c>
      <c r="E519">
        <v>5</v>
      </c>
      <c r="F519">
        <v>45</v>
      </c>
      <c r="G519">
        <v>97.951999999999998</v>
      </c>
      <c r="H519">
        <v>489.76</v>
      </c>
      <c r="I519">
        <v>17.591999999999999</v>
      </c>
      <c r="J519">
        <v>1</v>
      </c>
      <c r="K519">
        <v>4475</v>
      </c>
      <c r="L519">
        <v>4.3</v>
      </c>
      <c r="M519">
        <v>22</v>
      </c>
      <c r="N519">
        <v>9</v>
      </c>
      <c r="O519">
        <v>1</v>
      </c>
      <c r="P519">
        <v>3</v>
      </c>
      <c r="Q519">
        <v>2018</v>
      </c>
      <c r="R519">
        <v>20.833333329999999</v>
      </c>
      <c r="S519">
        <v>32736</v>
      </c>
      <c r="T519">
        <v>99.99</v>
      </c>
      <c r="U519">
        <v>4.2</v>
      </c>
      <c r="V519">
        <v>20.78</v>
      </c>
      <c r="W519">
        <v>129.99</v>
      </c>
      <c r="X519">
        <v>4.3</v>
      </c>
      <c r="Y519">
        <v>18.489999999999998</v>
      </c>
      <c r="Z519">
        <v>35</v>
      </c>
      <c r="AA519">
        <v>4.4000000000000004</v>
      </c>
      <c r="AB519">
        <v>16.25615385</v>
      </c>
      <c r="AC519">
        <v>99.99</v>
      </c>
      <c r="AD519" s="1">
        <v>43178</v>
      </c>
      <c r="AE519" t="s">
        <v>115</v>
      </c>
    </row>
    <row r="520" spans="1:31" x14ac:dyDescent="0.3">
      <c r="A520" t="s">
        <v>28</v>
      </c>
      <c r="B520" t="s">
        <v>35</v>
      </c>
      <c r="C520">
        <v>56</v>
      </c>
      <c r="D520">
        <v>237</v>
      </c>
      <c r="E520">
        <v>7</v>
      </c>
      <c r="F520">
        <v>90</v>
      </c>
      <c r="G520">
        <v>32.74285714285714</v>
      </c>
      <c r="H520">
        <v>229.2</v>
      </c>
      <c r="I520">
        <v>14.02714286</v>
      </c>
      <c r="J520">
        <v>3</v>
      </c>
      <c r="K520">
        <v>100</v>
      </c>
      <c r="L520">
        <v>3.9</v>
      </c>
      <c r="M520">
        <v>22</v>
      </c>
      <c r="N520">
        <v>9</v>
      </c>
      <c r="O520">
        <v>1</v>
      </c>
      <c r="P520">
        <v>3</v>
      </c>
      <c r="Q520">
        <v>2018</v>
      </c>
      <c r="R520">
        <v>29.166666670000001</v>
      </c>
      <c r="S520">
        <v>2304</v>
      </c>
      <c r="T520">
        <v>32.5</v>
      </c>
      <c r="U520">
        <v>4.2</v>
      </c>
      <c r="V520">
        <v>18.056666669999998</v>
      </c>
      <c r="W520">
        <v>32.742857139999998</v>
      </c>
      <c r="X520">
        <v>3.9</v>
      </c>
      <c r="Y520">
        <v>14.02714286</v>
      </c>
      <c r="Z520">
        <v>32.742857139999998</v>
      </c>
      <c r="AA520">
        <v>3.9</v>
      </c>
      <c r="AB520">
        <v>14.02714286</v>
      </c>
      <c r="AC520">
        <v>32.5</v>
      </c>
      <c r="AD520" s="1">
        <v>43178</v>
      </c>
      <c r="AE520" t="s">
        <v>115</v>
      </c>
    </row>
    <row r="521" spans="1:31" x14ac:dyDescent="0.3">
      <c r="A521" t="s">
        <v>80</v>
      </c>
      <c r="B521" t="s">
        <v>36</v>
      </c>
      <c r="C521">
        <v>56</v>
      </c>
      <c r="D521">
        <v>348</v>
      </c>
      <c r="E521">
        <v>31</v>
      </c>
      <c r="F521">
        <v>116</v>
      </c>
      <c r="G521">
        <v>53.900000000000006</v>
      </c>
      <c r="H521">
        <v>1670.9</v>
      </c>
      <c r="I521">
        <v>20.359677420000001</v>
      </c>
      <c r="J521">
        <v>2</v>
      </c>
      <c r="K521">
        <v>1550</v>
      </c>
      <c r="L521">
        <v>4.0999999999999996</v>
      </c>
      <c r="M521">
        <v>22</v>
      </c>
      <c r="N521">
        <v>9</v>
      </c>
      <c r="O521">
        <v>1</v>
      </c>
      <c r="P521">
        <v>3</v>
      </c>
      <c r="Q521">
        <v>2018</v>
      </c>
      <c r="R521">
        <v>14.90384615</v>
      </c>
      <c r="S521">
        <v>19800</v>
      </c>
      <c r="T521">
        <v>53.9</v>
      </c>
      <c r="U521">
        <v>4.0999999999999996</v>
      </c>
      <c r="V521">
        <v>20.359677420000001</v>
      </c>
      <c r="W521">
        <v>53.9</v>
      </c>
      <c r="X521">
        <v>4.2</v>
      </c>
      <c r="Y521">
        <v>21.852857140000001</v>
      </c>
      <c r="Z521">
        <v>53.9</v>
      </c>
      <c r="AA521">
        <v>4.0999999999999996</v>
      </c>
      <c r="AB521">
        <v>19.024230769999999</v>
      </c>
      <c r="AC521">
        <v>50.545161290000003</v>
      </c>
      <c r="AD521" s="1">
        <v>43178</v>
      </c>
      <c r="AE521" t="s">
        <v>123</v>
      </c>
    </row>
    <row r="522" spans="1:31" x14ac:dyDescent="0.3">
      <c r="A522" t="s">
        <v>52</v>
      </c>
      <c r="B522" t="s">
        <v>66</v>
      </c>
      <c r="C522">
        <v>41</v>
      </c>
      <c r="D522">
        <v>789</v>
      </c>
      <c r="E522">
        <v>14</v>
      </c>
      <c r="F522">
        <v>83</v>
      </c>
      <c r="G522">
        <v>35.24285714285714</v>
      </c>
      <c r="H522">
        <v>493.4</v>
      </c>
      <c r="I522">
        <v>15.18928571</v>
      </c>
      <c r="J522">
        <v>1</v>
      </c>
      <c r="K522">
        <v>950</v>
      </c>
      <c r="L522">
        <v>3.8</v>
      </c>
      <c r="M522">
        <v>22</v>
      </c>
      <c r="N522">
        <v>9</v>
      </c>
      <c r="O522">
        <v>1</v>
      </c>
      <c r="P522">
        <v>3</v>
      </c>
      <c r="Q522">
        <v>2018</v>
      </c>
      <c r="R522">
        <v>31.81818182</v>
      </c>
      <c r="S522">
        <v>14000</v>
      </c>
      <c r="T522">
        <v>69.900000000000006</v>
      </c>
      <c r="U522">
        <v>4.0999999999999996</v>
      </c>
      <c r="V522">
        <v>18.425076919999999</v>
      </c>
      <c r="W522">
        <v>35.485714289999997</v>
      </c>
      <c r="X522">
        <v>3.7</v>
      </c>
      <c r="Y522">
        <v>15.44823529</v>
      </c>
      <c r="Z522">
        <v>99.9</v>
      </c>
      <c r="AA522">
        <v>4.4000000000000004</v>
      </c>
      <c r="AB522">
        <v>22.145833329999999</v>
      </c>
      <c r="AC522">
        <v>38.4</v>
      </c>
      <c r="AD522" s="1">
        <v>43177</v>
      </c>
      <c r="AE522" t="s">
        <v>116</v>
      </c>
    </row>
    <row r="523" spans="1:31" x14ac:dyDescent="0.3">
      <c r="A523" t="s">
        <v>27</v>
      </c>
      <c r="B523" t="s">
        <v>36</v>
      </c>
      <c r="C523">
        <v>58</v>
      </c>
      <c r="D523">
        <v>340</v>
      </c>
      <c r="E523">
        <v>25</v>
      </c>
      <c r="F523">
        <v>116</v>
      </c>
      <c r="G523">
        <v>53.9</v>
      </c>
      <c r="H523">
        <v>1347.5</v>
      </c>
      <c r="I523">
        <v>19.264800000000001</v>
      </c>
      <c r="J523">
        <v>2</v>
      </c>
      <c r="K523">
        <v>1500</v>
      </c>
      <c r="L523">
        <v>4</v>
      </c>
      <c r="M523">
        <v>22</v>
      </c>
      <c r="N523">
        <v>9</v>
      </c>
      <c r="O523">
        <v>1</v>
      </c>
      <c r="P523">
        <v>3</v>
      </c>
      <c r="Q523">
        <v>2018</v>
      </c>
      <c r="R523">
        <v>16.129032259999999</v>
      </c>
      <c r="S523">
        <v>19800</v>
      </c>
      <c r="T523">
        <v>53.9</v>
      </c>
      <c r="U523">
        <v>4.0999999999999996</v>
      </c>
      <c r="V523">
        <v>20.359677420000001</v>
      </c>
      <c r="W523">
        <v>53.9</v>
      </c>
      <c r="X523">
        <v>4.2</v>
      </c>
      <c r="Y523">
        <v>21.852857140000001</v>
      </c>
      <c r="Z523">
        <v>53.9</v>
      </c>
      <c r="AA523">
        <v>4.0999999999999996</v>
      </c>
      <c r="AB523">
        <v>19.024230769999999</v>
      </c>
      <c r="AC523">
        <v>51.024999999999999</v>
      </c>
      <c r="AD523" s="1">
        <v>43177</v>
      </c>
      <c r="AE523" t="s">
        <v>123</v>
      </c>
    </row>
    <row r="524" spans="1:31" x14ac:dyDescent="0.3">
      <c r="A524" t="s">
        <v>83</v>
      </c>
      <c r="B524" t="s">
        <v>36</v>
      </c>
      <c r="C524">
        <v>36</v>
      </c>
      <c r="D524">
        <v>450</v>
      </c>
      <c r="E524">
        <v>1</v>
      </c>
      <c r="F524">
        <v>116</v>
      </c>
      <c r="G524">
        <v>101</v>
      </c>
      <c r="H524">
        <v>101</v>
      </c>
      <c r="I524">
        <v>67.02</v>
      </c>
      <c r="J524">
        <v>1</v>
      </c>
      <c r="K524">
        <v>9000</v>
      </c>
      <c r="L524">
        <v>4.0999999999999996</v>
      </c>
      <c r="M524">
        <v>22</v>
      </c>
      <c r="N524">
        <v>9</v>
      </c>
      <c r="O524">
        <v>1</v>
      </c>
      <c r="P524">
        <v>3</v>
      </c>
      <c r="Q524">
        <v>2018</v>
      </c>
      <c r="R524">
        <v>9.1071428569999995</v>
      </c>
      <c r="S524">
        <v>19656</v>
      </c>
      <c r="T524">
        <v>53.9</v>
      </c>
      <c r="U524">
        <v>4.0999999999999996</v>
      </c>
      <c r="V524">
        <v>20.359677420000001</v>
      </c>
      <c r="W524">
        <v>53.9</v>
      </c>
      <c r="X524">
        <v>4.2</v>
      </c>
      <c r="Y524">
        <v>21.852857140000001</v>
      </c>
      <c r="Z524">
        <v>53.9</v>
      </c>
      <c r="AA524">
        <v>4.0999999999999996</v>
      </c>
      <c r="AB524">
        <v>19.024230769999999</v>
      </c>
      <c r="AC524">
        <v>101</v>
      </c>
      <c r="AD524" s="1">
        <v>43176</v>
      </c>
      <c r="AE524" t="s">
        <v>115</v>
      </c>
    </row>
    <row r="525" spans="1:31" x14ac:dyDescent="0.3">
      <c r="A525" t="s">
        <v>45</v>
      </c>
      <c r="B525" t="s">
        <v>33</v>
      </c>
      <c r="C525">
        <v>35</v>
      </c>
      <c r="D525">
        <v>514</v>
      </c>
      <c r="E525">
        <v>32</v>
      </c>
      <c r="F525">
        <v>125</v>
      </c>
      <c r="G525">
        <v>151.87843749999999</v>
      </c>
      <c r="H525">
        <v>4860.1099999999997</v>
      </c>
      <c r="I525">
        <v>20.313749999999999</v>
      </c>
      <c r="J525">
        <v>2</v>
      </c>
      <c r="K525">
        <v>4338</v>
      </c>
      <c r="L525">
        <v>3.8</v>
      </c>
      <c r="M525">
        <v>22</v>
      </c>
      <c r="N525">
        <v>9</v>
      </c>
      <c r="O525">
        <v>1</v>
      </c>
      <c r="P525">
        <v>3</v>
      </c>
      <c r="Q525">
        <v>2018</v>
      </c>
      <c r="R525">
        <v>17.620075549999999</v>
      </c>
      <c r="S525">
        <v>2856</v>
      </c>
      <c r="T525">
        <v>117.44129030000001</v>
      </c>
      <c r="U525">
        <v>4.2</v>
      </c>
      <c r="V525">
        <v>18.261290320000001</v>
      </c>
      <c r="W525">
        <v>105.6428571</v>
      </c>
      <c r="X525">
        <v>4.2</v>
      </c>
      <c r="Y525">
        <v>21.6652381</v>
      </c>
      <c r="Z525">
        <v>151.87843749999999</v>
      </c>
      <c r="AA525">
        <v>3.8</v>
      </c>
      <c r="AB525">
        <v>20.313749999999999</v>
      </c>
      <c r="AC525">
        <v>182</v>
      </c>
      <c r="AD525" s="1">
        <v>43176</v>
      </c>
      <c r="AE525" t="s">
        <v>115</v>
      </c>
    </row>
    <row r="526" spans="1:31" x14ac:dyDescent="0.3">
      <c r="A526" t="s">
        <v>69</v>
      </c>
      <c r="B526" t="s">
        <v>36</v>
      </c>
      <c r="C526">
        <v>59</v>
      </c>
      <c r="D526">
        <v>341</v>
      </c>
      <c r="E526">
        <v>2</v>
      </c>
      <c r="F526">
        <v>116</v>
      </c>
      <c r="G526">
        <v>53.9</v>
      </c>
      <c r="H526">
        <v>107.8</v>
      </c>
      <c r="I526">
        <v>62.27</v>
      </c>
      <c r="J526">
        <v>2</v>
      </c>
      <c r="K526">
        <v>1850</v>
      </c>
      <c r="L526">
        <v>4.3</v>
      </c>
      <c r="M526">
        <v>22</v>
      </c>
      <c r="N526">
        <v>9</v>
      </c>
      <c r="O526">
        <v>1</v>
      </c>
      <c r="P526">
        <v>3</v>
      </c>
      <c r="Q526">
        <v>2018</v>
      </c>
      <c r="R526">
        <v>8.3333333330000006</v>
      </c>
      <c r="S526">
        <v>32560</v>
      </c>
      <c r="T526">
        <v>53.9</v>
      </c>
      <c r="U526">
        <v>4.0999999999999996</v>
      </c>
      <c r="V526">
        <v>20.359677420000001</v>
      </c>
      <c r="W526">
        <v>53.9</v>
      </c>
      <c r="X526">
        <v>4.2</v>
      </c>
      <c r="Y526">
        <v>21.852857140000001</v>
      </c>
      <c r="Z526">
        <v>53.9</v>
      </c>
      <c r="AA526">
        <v>4.0999999999999996</v>
      </c>
      <c r="AB526">
        <v>19.024230769999999</v>
      </c>
      <c r="AC526">
        <v>51.233333330000001</v>
      </c>
      <c r="AD526" s="1">
        <v>43176</v>
      </c>
      <c r="AE526" t="s">
        <v>123</v>
      </c>
    </row>
    <row r="527" spans="1:31" x14ac:dyDescent="0.3">
      <c r="A527" t="s">
        <v>79</v>
      </c>
      <c r="B527" t="s">
        <v>32</v>
      </c>
      <c r="C527">
        <v>55</v>
      </c>
      <c r="D527">
        <v>388</v>
      </c>
      <c r="E527">
        <v>11</v>
      </c>
      <c r="F527">
        <v>90</v>
      </c>
      <c r="G527">
        <v>29.9</v>
      </c>
      <c r="H527">
        <v>328.9</v>
      </c>
      <c r="I527">
        <v>11.43454545</v>
      </c>
      <c r="J527">
        <v>1</v>
      </c>
      <c r="K527">
        <v>250</v>
      </c>
      <c r="L527">
        <v>4.5</v>
      </c>
      <c r="M527">
        <v>22</v>
      </c>
      <c r="N527">
        <v>9</v>
      </c>
      <c r="O527">
        <v>1</v>
      </c>
      <c r="P527">
        <v>3</v>
      </c>
      <c r="Q527">
        <v>2018</v>
      </c>
      <c r="R527">
        <v>8.8709677419999995</v>
      </c>
      <c r="S527">
        <v>1200</v>
      </c>
      <c r="T527">
        <v>23.99</v>
      </c>
      <c r="U527">
        <v>4.3</v>
      </c>
      <c r="V527">
        <v>14.19875</v>
      </c>
      <c r="W527">
        <v>83.74</v>
      </c>
      <c r="X527">
        <v>4.0999999999999996</v>
      </c>
      <c r="Y527">
        <v>11.876875</v>
      </c>
      <c r="Z527">
        <v>58.99</v>
      </c>
      <c r="AA527">
        <v>3.9</v>
      </c>
      <c r="AB527">
        <v>15.228</v>
      </c>
      <c r="AC527">
        <v>29.9</v>
      </c>
      <c r="AD527" s="1">
        <v>43175</v>
      </c>
      <c r="AE527" t="s">
        <v>122</v>
      </c>
    </row>
    <row r="528" spans="1:31" x14ac:dyDescent="0.3">
      <c r="A528" t="s">
        <v>50</v>
      </c>
      <c r="B528" t="s">
        <v>26</v>
      </c>
      <c r="C528">
        <v>55</v>
      </c>
      <c r="D528">
        <v>312</v>
      </c>
      <c r="E528">
        <v>3</v>
      </c>
      <c r="F528">
        <v>43</v>
      </c>
      <c r="G528">
        <v>92</v>
      </c>
      <c r="H528">
        <v>276</v>
      </c>
      <c r="I528">
        <v>14.043333329999999</v>
      </c>
      <c r="J528">
        <v>1</v>
      </c>
      <c r="K528">
        <v>1550</v>
      </c>
      <c r="L528">
        <v>3.3</v>
      </c>
      <c r="M528">
        <v>22</v>
      </c>
      <c r="N528">
        <v>9</v>
      </c>
      <c r="O528">
        <v>1</v>
      </c>
      <c r="P528">
        <v>3</v>
      </c>
      <c r="Q528">
        <v>2018</v>
      </c>
      <c r="R528">
        <v>4.0540540539999999</v>
      </c>
      <c r="S528">
        <v>20944</v>
      </c>
      <c r="T528">
        <v>83.64961538</v>
      </c>
      <c r="U528">
        <v>3.9</v>
      </c>
      <c r="V528">
        <v>19.982352939999998</v>
      </c>
      <c r="W528">
        <v>92</v>
      </c>
      <c r="X528">
        <v>3.3</v>
      </c>
      <c r="Y528">
        <v>14.043333329999999</v>
      </c>
      <c r="Z528">
        <v>39.99</v>
      </c>
      <c r="AA528">
        <v>4</v>
      </c>
      <c r="AB528">
        <v>16.462352939999999</v>
      </c>
      <c r="AC528">
        <v>92</v>
      </c>
      <c r="AD528" s="1">
        <v>43175</v>
      </c>
      <c r="AE528" t="s">
        <v>115</v>
      </c>
    </row>
    <row r="529" spans="1:31" x14ac:dyDescent="0.3">
      <c r="A529" t="s">
        <v>42</v>
      </c>
      <c r="B529" t="s">
        <v>32</v>
      </c>
      <c r="C529">
        <v>59</v>
      </c>
      <c r="D529">
        <v>492</v>
      </c>
      <c r="E529">
        <v>10</v>
      </c>
      <c r="F529">
        <v>169</v>
      </c>
      <c r="G529">
        <v>58.989999999999995</v>
      </c>
      <c r="H529">
        <v>589.9</v>
      </c>
      <c r="I529">
        <v>15.228</v>
      </c>
      <c r="J529">
        <v>2</v>
      </c>
      <c r="K529">
        <v>200</v>
      </c>
      <c r="L529">
        <v>3.9</v>
      </c>
      <c r="M529">
        <v>22</v>
      </c>
      <c r="N529">
        <v>9</v>
      </c>
      <c r="O529">
        <v>1</v>
      </c>
      <c r="P529">
        <v>3</v>
      </c>
      <c r="Q529">
        <v>2018</v>
      </c>
      <c r="R529">
        <v>11.5</v>
      </c>
      <c r="S529">
        <v>3960</v>
      </c>
      <c r="T529">
        <v>23.99</v>
      </c>
      <c r="U529">
        <v>4.3</v>
      </c>
      <c r="V529">
        <v>14.19875</v>
      </c>
      <c r="W529">
        <v>83.74</v>
      </c>
      <c r="X529">
        <v>4.0999999999999996</v>
      </c>
      <c r="Y529">
        <v>11.876875</v>
      </c>
      <c r="Z529">
        <v>58.99</v>
      </c>
      <c r="AA529">
        <v>3.9</v>
      </c>
      <c r="AB529">
        <v>15.228</v>
      </c>
      <c r="AC529">
        <v>58.99</v>
      </c>
      <c r="AD529" s="1">
        <v>43174</v>
      </c>
      <c r="AE529" t="s">
        <v>115</v>
      </c>
    </row>
    <row r="530" spans="1:31" x14ac:dyDescent="0.3">
      <c r="A530" t="s">
        <v>84</v>
      </c>
      <c r="B530" t="s">
        <v>40</v>
      </c>
      <c r="C530">
        <v>57</v>
      </c>
      <c r="D530">
        <v>787</v>
      </c>
      <c r="E530">
        <v>26</v>
      </c>
      <c r="F530">
        <v>45</v>
      </c>
      <c r="G530">
        <v>35</v>
      </c>
      <c r="H530">
        <v>910</v>
      </c>
      <c r="I530">
        <v>16.25615385</v>
      </c>
      <c r="J530">
        <v>8</v>
      </c>
      <c r="K530">
        <v>1867</v>
      </c>
      <c r="L530">
        <v>4.4000000000000004</v>
      </c>
      <c r="M530">
        <v>22</v>
      </c>
      <c r="N530">
        <v>9</v>
      </c>
      <c r="O530">
        <v>1</v>
      </c>
      <c r="P530">
        <v>3</v>
      </c>
      <c r="Q530">
        <v>2018</v>
      </c>
      <c r="R530">
        <v>23.008849560000002</v>
      </c>
      <c r="S530">
        <v>7776</v>
      </c>
      <c r="T530">
        <v>99.99</v>
      </c>
      <c r="U530">
        <v>4.2</v>
      </c>
      <c r="V530">
        <v>20.78</v>
      </c>
      <c r="W530">
        <v>129.99</v>
      </c>
      <c r="X530">
        <v>4.3</v>
      </c>
      <c r="Y530">
        <v>18.489999999999998</v>
      </c>
      <c r="Z530">
        <v>35</v>
      </c>
      <c r="AA530">
        <v>4.4000000000000004</v>
      </c>
      <c r="AB530">
        <v>16.25615385</v>
      </c>
      <c r="AC530">
        <v>34.950000000000003</v>
      </c>
      <c r="AD530" s="1">
        <v>43173</v>
      </c>
      <c r="AE530" t="s">
        <v>122</v>
      </c>
    </row>
    <row r="531" spans="1:31" x14ac:dyDescent="0.3">
      <c r="A531" t="s">
        <v>28</v>
      </c>
      <c r="B531" t="s">
        <v>35</v>
      </c>
      <c r="C531">
        <v>56</v>
      </c>
      <c r="D531">
        <v>237</v>
      </c>
      <c r="E531">
        <v>7</v>
      </c>
      <c r="F531">
        <v>90</v>
      </c>
      <c r="G531">
        <v>32.74285714285714</v>
      </c>
      <c r="H531">
        <v>229.2</v>
      </c>
      <c r="I531">
        <v>14.02714286</v>
      </c>
      <c r="J531">
        <v>3</v>
      </c>
      <c r="K531">
        <v>100</v>
      </c>
      <c r="L531">
        <v>3.9</v>
      </c>
      <c r="M531">
        <v>22</v>
      </c>
      <c r="N531">
        <v>9</v>
      </c>
      <c r="O531">
        <v>1</v>
      </c>
      <c r="P531">
        <v>3</v>
      </c>
      <c r="Q531">
        <v>2018</v>
      </c>
      <c r="R531">
        <v>29.166666670000001</v>
      </c>
      <c r="S531">
        <v>2304</v>
      </c>
      <c r="T531">
        <v>32.5</v>
      </c>
      <c r="U531">
        <v>4.2</v>
      </c>
      <c r="V531">
        <v>18.056666669999998</v>
      </c>
      <c r="W531">
        <v>32.742857139999998</v>
      </c>
      <c r="X531">
        <v>3.9</v>
      </c>
      <c r="Y531">
        <v>14.02714286</v>
      </c>
      <c r="Z531">
        <v>32.742857139999998</v>
      </c>
      <c r="AA531">
        <v>3.9</v>
      </c>
      <c r="AB531">
        <v>14.02714286</v>
      </c>
      <c r="AC531">
        <v>32.5</v>
      </c>
      <c r="AD531" s="1">
        <v>43173</v>
      </c>
      <c r="AE531" t="s">
        <v>115</v>
      </c>
    </row>
    <row r="532" spans="1:31" x14ac:dyDescent="0.3">
      <c r="A532" t="s">
        <v>29</v>
      </c>
      <c r="B532" t="s">
        <v>30</v>
      </c>
      <c r="C532">
        <v>45</v>
      </c>
      <c r="D532">
        <v>236</v>
      </c>
      <c r="E532">
        <v>13</v>
      </c>
      <c r="F532">
        <v>127</v>
      </c>
      <c r="G532">
        <v>87.676923076923075</v>
      </c>
      <c r="H532">
        <v>1139.8</v>
      </c>
      <c r="I532">
        <v>11.67230769</v>
      </c>
      <c r="J532">
        <v>1</v>
      </c>
      <c r="K532">
        <v>173</v>
      </c>
      <c r="L532">
        <v>4</v>
      </c>
      <c r="M532">
        <v>22</v>
      </c>
      <c r="N532">
        <v>9</v>
      </c>
      <c r="O532">
        <v>1</v>
      </c>
      <c r="P532">
        <v>3</v>
      </c>
      <c r="Q532">
        <v>2018</v>
      </c>
      <c r="R532">
        <v>12.74509804</v>
      </c>
      <c r="S532">
        <v>2808</v>
      </c>
      <c r="T532">
        <v>136.14285709999999</v>
      </c>
      <c r="U532">
        <v>4.2</v>
      </c>
      <c r="V532">
        <v>48.047499999999999</v>
      </c>
      <c r="W532">
        <v>149.9</v>
      </c>
      <c r="X532">
        <v>4.3</v>
      </c>
      <c r="Y532">
        <v>28.475882349999999</v>
      </c>
      <c r="Z532">
        <v>81.023913039999996</v>
      </c>
      <c r="AA532">
        <v>3.5</v>
      </c>
      <c r="AB532">
        <v>18.221481480000001</v>
      </c>
      <c r="AC532">
        <v>84.756086960000005</v>
      </c>
      <c r="AD532" s="1">
        <v>43172</v>
      </c>
      <c r="AE532" t="s">
        <v>122</v>
      </c>
    </row>
    <row r="533" spans="1:31" x14ac:dyDescent="0.3">
      <c r="A533" t="s">
        <v>53</v>
      </c>
      <c r="B533" t="s">
        <v>36</v>
      </c>
      <c r="C533">
        <v>47</v>
      </c>
      <c r="D533">
        <v>1893</v>
      </c>
      <c r="E533">
        <v>6</v>
      </c>
      <c r="F533">
        <v>116</v>
      </c>
      <c r="G533">
        <v>113.33333333333333</v>
      </c>
      <c r="H533">
        <v>680</v>
      </c>
      <c r="I533">
        <v>50.193333330000002</v>
      </c>
      <c r="J533">
        <v>1</v>
      </c>
      <c r="K533">
        <v>6050</v>
      </c>
      <c r="L533">
        <v>4.0999999999999996</v>
      </c>
      <c r="M533">
        <v>22</v>
      </c>
      <c r="N533">
        <v>9</v>
      </c>
      <c r="O533">
        <v>1</v>
      </c>
      <c r="P533">
        <v>3</v>
      </c>
      <c r="Q533">
        <v>2018</v>
      </c>
      <c r="R533">
        <v>11.83035714</v>
      </c>
      <c r="S533">
        <v>8000</v>
      </c>
      <c r="T533">
        <v>53.9</v>
      </c>
      <c r="U533">
        <v>4.0999999999999996</v>
      </c>
      <c r="V533">
        <v>20.359677420000001</v>
      </c>
      <c r="W533">
        <v>53.9</v>
      </c>
      <c r="X533">
        <v>4.2</v>
      </c>
      <c r="Y533">
        <v>21.852857140000001</v>
      </c>
      <c r="Z533">
        <v>53.9</v>
      </c>
      <c r="AA533">
        <v>4.0999999999999996</v>
      </c>
      <c r="AB533">
        <v>19.024230769999999</v>
      </c>
      <c r="AC533">
        <v>120</v>
      </c>
      <c r="AD533" s="1">
        <v>43172</v>
      </c>
      <c r="AE533" t="s">
        <v>115</v>
      </c>
    </row>
    <row r="534" spans="1:31" x14ac:dyDescent="0.3">
      <c r="A534" t="s">
        <v>83</v>
      </c>
      <c r="B534" t="s">
        <v>36</v>
      </c>
      <c r="C534">
        <v>36</v>
      </c>
      <c r="D534">
        <v>450</v>
      </c>
      <c r="E534">
        <v>1</v>
      </c>
      <c r="F534">
        <v>116</v>
      </c>
      <c r="G534">
        <v>101</v>
      </c>
      <c r="H534">
        <v>101</v>
      </c>
      <c r="I534">
        <v>67.02</v>
      </c>
      <c r="J534">
        <v>1</v>
      </c>
      <c r="K534">
        <v>9000</v>
      </c>
      <c r="L534">
        <v>4.0999999999999996</v>
      </c>
      <c r="M534">
        <v>22</v>
      </c>
      <c r="N534">
        <v>9</v>
      </c>
      <c r="O534">
        <v>1</v>
      </c>
      <c r="P534">
        <v>3</v>
      </c>
      <c r="Q534">
        <v>2018</v>
      </c>
      <c r="R534">
        <v>9.1071428569999995</v>
      </c>
      <c r="S534">
        <v>19656</v>
      </c>
      <c r="T534">
        <v>53.9</v>
      </c>
      <c r="U534">
        <v>4.0999999999999996</v>
      </c>
      <c r="V534">
        <v>20.359677420000001</v>
      </c>
      <c r="W534">
        <v>53.9</v>
      </c>
      <c r="X534">
        <v>4.2</v>
      </c>
      <c r="Y534">
        <v>21.852857140000001</v>
      </c>
      <c r="Z534">
        <v>53.9</v>
      </c>
      <c r="AA534">
        <v>4.0999999999999996</v>
      </c>
      <c r="AB534">
        <v>19.024230769999999</v>
      </c>
      <c r="AC534">
        <v>101</v>
      </c>
      <c r="AD534" s="1">
        <v>43172</v>
      </c>
      <c r="AE534" t="s">
        <v>115</v>
      </c>
    </row>
    <row r="535" spans="1:31" x14ac:dyDescent="0.3">
      <c r="A535" t="s">
        <v>24</v>
      </c>
      <c r="B535" t="s">
        <v>33</v>
      </c>
      <c r="C535">
        <v>42</v>
      </c>
      <c r="D535">
        <v>236</v>
      </c>
      <c r="E535">
        <v>16</v>
      </c>
      <c r="F535">
        <v>125</v>
      </c>
      <c r="G535">
        <v>216.1875</v>
      </c>
      <c r="H535">
        <v>3459</v>
      </c>
      <c r="I535">
        <v>29.476875</v>
      </c>
      <c r="J535">
        <v>1</v>
      </c>
      <c r="K535">
        <v>342</v>
      </c>
      <c r="L535">
        <v>4.0999999999999996</v>
      </c>
      <c r="M535">
        <v>22</v>
      </c>
      <c r="N535">
        <v>9</v>
      </c>
      <c r="O535">
        <v>1</v>
      </c>
      <c r="P535">
        <v>3</v>
      </c>
      <c r="Q535">
        <v>2018</v>
      </c>
      <c r="R535">
        <v>20.779220779999999</v>
      </c>
      <c r="S535">
        <v>3510</v>
      </c>
      <c r="T535">
        <v>117.44129030000001</v>
      </c>
      <c r="U535">
        <v>4.2</v>
      </c>
      <c r="V535">
        <v>18.261290320000001</v>
      </c>
      <c r="W535">
        <v>105.6428571</v>
      </c>
      <c r="X535">
        <v>4.2</v>
      </c>
      <c r="Y535">
        <v>21.6652381</v>
      </c>
      <c r="Z535">
        <v>151.87843749999999</v>
      </c>
      <c r="AA535">
        <v>3.8</v>
      </c>
      <c r="AB535">
        <v>20.313749999999999</v>
      </c>
      <c r="AC535">
        <v>205.6857143</v>
      </c>
      <c r="AD535" s="1">
        <v>43171</v>
      </c>
      <c r="AE535" t="s">
        <v>115</v>
      </c>
    </row>
    <row r="536" spans="1:31" x14ac:dyDescent="0.3">
      <c r="A536" t="s">
        <v>28</v>
      </c>
      <c r="B536" t="s">
        <v>35</v>
      </c>
      <c r="C536">
        <v>56</v>
      </c>
      <c r="D536">
        <v>237</v>
      </c>
      <c r="E536">
        <v>7</v>
      </c>
      <c r="F536">
        <v>90</v>
      </c>
      <c r="G536">
        <v>32.74285714285714</v>
      </c>
      <c r="H536">
        <v>229.2</v>
      </c>
      <c r="I536">
        <v>14.02714286</v>
      </c>
      <c r="J536">
        <v>3</v>
      </c>
      <c r="K536">
        <v>100</v>
      </c>
      <c r="L536">
        <v>3.9</v>
      </c>
      <c r="M536">
        <v>22</v>
      </c>
      <c r="N536">
        <v>9</v>
      </c>
      <c r="O536">
        <v>1</v>
      </c>
      <c r="P536">
        <v>3</v>
      </c>
      <c r="Q536">
        <v>2018</v>
      </c>
      <c r="R536">
        <v>29.166666670000001</v>
      </c>
      <c r="S536">
        <v>2304</v>
      </c>
      <c r="T536">
        <v>32.5</v>
      </c>
      <c r="U536">
        <v>4.2</v>
      </c>
      <c r="V536">
        <v>18.056666669999998</v>
      </c>
      <c r="W536">
        <v>32.742857139999998</v>
      </c>
      <c r="X536">
        <v>3.9</v>
      </c>
      <c r="Y536">
        <v>14.02714286</v>
      </c>
      <c r="Z536">
        <v>32.742857139999998</v>
      </c>
      <c r="AA536">
        <v>3.9</v>
      </c>
      <c r="AB536">
        <v>14.02714286</v>
      </c>
      <c r="AC536">
        <v>32.5</v>
      </c>
      <c r="AD536" s="1">
        <v>43171</v>
      </c>
      <c r="AE536" t="s">
        <v>115</v>
      </c>
    </row>
    <row r="537" spans="1:31" x14ac:dyDescent="0.3">
      <c r="A537" t="s">
        <v>44</v>
      </c>
      <c r="B537" t="s">
        <v>33</v>
      </c>
      <c r="C537">
        <v>46</v>
      </c>
      <c r="D537">
        <v>501</v>
      </c>
      <c r="E537">
        <v>6</v>
      </c>
      <c r="F537">
        <v>125</v>
      </c>
      <c r="G537">
        <v>307.83333333333331</v>
      </c>
      <c r="H537">
        <v>1847</v>
      </c>
      <c r="I537">
        <v>18.223333329999999</v>
      </c>
      <c r="J537">
        <v>4</v>
      </c>
      <c r="K537">
        <v>363</v>
      </c>
      <c r="L537">
        <v>3.7</v>
      </c>
      <c r="M537">
        <v>22</v>
      </c>
      <c r="N537">
        <v>9</v>
      </c>
      <c r="O537">
        <v>1</v>
      </c>
      <c r="P537">
        <v>3</v>
      </c>
      <c r="Q537">
        <v>2018</v>
      </c>
      <c r="R537">
        <v>6.6666666670000003</v>
      </c>
      <c r="S537">
        <v>3042</v>
      </c>
      <c r="T537">
        <v>117.44129030000001</v>
      </c>
      <c r="U537">
        <v>4.2</v>
      </c>
      <c r="V537">
        <v>18.261290320000001</v>
      </c>
      <c r="W537">
        <v>105.6428571</v>
      </c>
      <c r="X537">
        <v>4.2</v>
      </c>
      <c r="Y537">
        <v>21.6652381</v>
      </c>
      <c r="Z537">
        <v>151.87843749999999</v>
      </c>
      <c r="AA537">
        <v>3.8</v>
      </c>
      <c r="AB537">
        <v>20.313749999999999</v>
      </c>
      <c r="AC537">
        <v>347</v>
      </c>
      <c r="AD537" s="1">
        <v>43171</v>
      </c>
      <c r="AE537" t="s">
        <v>115</v>
      </c>
    </row>
    <row r="538" spans="1:31" x14ac:dyDescent="0.3">
      <c r="A538" t="s">
        <v>51</v>
      </c>
      <c r="B538" t="s">
        <v>36</v>
      </c>
      <c r="C538">
        <v>57</v>
      </c>
      <c r="D538">
        <v>339</v>
      </c>
      <c r="E538">
        <v>3</v>
      </c>
      <c r="F538">
        <v>116</v>
      </c>
      <c r="G538">
        <v>53.9</v>
      </c>
      <c r="H538">
        <v>161.69999999999999</v>
      </c>
      <c r="I538">
        <v>21.35</v>
      </c>
      <c r="J538">
        <v>2</v>
      </c>
      <c r="K538">
        <v>1800</v>
      </c>
      <c r="L538">
        <v>4.2</v>
      </c>
      <c r="M538">
        <v>22</v>
      </c>
      <c r="N538">
        <v>9</v>
      </c>
      <c r="O538">
        <v>1</v>
      </c>
      <c r="P538">
        <v>3</v>
      </c>
      <c r="Q538">
        <v>2018</v>
      </c>
      <c r="R538">
        <v>5.263157895</v>
      </c>
      <c r="S538">
        <v>32560</v>
      </c>
      <c r="T538">
        <v>53.9</v>
      </c>
      <c r="U538">
        <v>4.0999999999999996</v>
      </c>
      <c r="V538">
        <v>20.359677420000001</v>
      </c>
      <c r="W538">
        <v>53.9</v>
      </c>
      <c r="X538">
        <v>4.2</v>
      </c>
      <c r="Y538">
        <v>21.852857140000001</v>
      </c>
      <c r="Z538">
        <v>53.9</v>
      </c>
      <c r="AA538">
        <v>4.0999999999999996</v>
      </c>
      <c r="AB538">
        <v>19.024230769999999</v>
      </c>
      <c r="AC538">
        <v>51.4</v>
      </c>
      <c r="AD538" s="1">
        <v>43171</v>
      </c>
      <c r="AE538" t="s">
        <v>123</v>
      </c>
    </row>
    <row r="539" spans="1:31" x14ac:dyDescent="0.3">
      <c r="A539" t="s">
        <v>72</v>
      </c>
      <c r="B539" t="s">
        <v>66</v>
      </c>
      <c r="C539">
        <v>44</v>
      </c>
      <c r="D539">
        <v>903</v>
      </c>
      <c r="E539">
        <v>65</v>
      </c>
      <c r="F539">
        <v>83</v>
      </c>
      <c r="G539">
        <v>69.900000000000006</v>
      </c>
      <c r="H539">
        <v>4543.5</v>
      </c>
      <c r="I539">
        <v>18.425076919999999</v>
      </c>
      <c r="J539">
        <v>6</v>
      </c>
      <c r="K539">
        <v>2600</v>
      </c>
      <c r="L539">
        <v>4.0999999999999996</v>
      </c>
      <c r="M539">
        <v>22</v>
      </c>
      <c r="N539">
        <v>9</v>
      </c>
      <c r="O539">
        <v>1</v>
      </c>
      <c r="P539">
        <v>3</v>
      </c>
      <c r="Q539">
        <v>2018</v>
      </c>
      <c r="R539">
        <v>15.73849879</v>
      </c>
      <c r="S539">
        <v>15000</v>
      </c>
      <c r="T539">
        <v>75</v>
      </c>
      <c r="U539">
        <v>4.0999999999999996</v>
      </c>
      <c r="V539">
        <v>18.425076919999999</v>
      </c>
      <c r="W539">
        <v>35.485714289999997</v>
      </c>
      <c r="X539">
        <v>3.7</v>
      </c>
      <c r="Y539">
        <v>15.44823529</v>
      </c>
      <c r="Z539">
        <v>99.9</v>
      </c>
      <c r="AA539">
        <v>4.4000000000000004</v>
      </c>
      <c r="AB539">
        <v>22.145833329999999</v>
      </c>
      <c r="AC539">
        <v>69.900000000000006</v>
      </c>
      <c r="AD539" s="1">
        <v>43169</v>
      </c>
      <c r="AE539" t="s">
        <v>122</v>
      </c>
    </row>
    <row r="540" spans="1:31" x14ac:dyDescent="0.3">
      <c r="A540" t="s">
        <v>28</v>
      </c>
      <c r="B540" t="s">
        <v>35</v>
      </c>
      <c r="C540">
        <v>56</v>
      </c>
      <c r="D540">
        <v>237</v>
      </c>
      <c r="E540">
        <v>7</v>
      </c>
      <c r="F540">
        <v>90</v>
      </c>
      <c r="G540">
        <v>32.74285714285714</v>
      </c>
      <c r="H540">
        <v>229.2</v>
      </c>
      <c r="I540">
        <v>14.02714286</v>
      </c>
      <c r="J540">
        <v>3</v>
      </c>
      <c r="K540">
        <v>100</v>
      </c>
      <c r="L540">
        <v>3.9</v>
      </c>
      <c r="M540">
        <v>22</v>
      </c>
      <c r="N540">
        <v>9</v>
      </c>
      <c r="O540">
        <v>1</v>
      </c>
      <c r="P540">
        <v>3</v>
      </c>
      <c r="Q540">
        <v>2018</v>
      </c>
      <c r="R540">
        <v>29.166666670000001</v>
      </c>
      <c r="S540">
        <v>2304</v>
      </c>
      <c r="T540">
        <v>32.5</v>
      </c>
      <c r="U540">
        <v>4.2</v>
      </c>
      <c r="V540">
        <v>18.056666669999998</v>
      </c>
      <c r="W540">
        <v>32.742857139999998</v>
      </c>
      <c r="X540">
        <v>3.9</v>
      </c>
      <c r="Y540">
        <v>14.02714286</v>
      </c>
      <c r="Z540">
        <v>32.742857139999998</v>
      </c>
      <c r="AA540">
        <v>3.9</v>
      </c>
      <c r="AB540">
        <v>14.02714286</v>
      </c>
      <c r="AC540">
        <v>32.5</v>
      </c>
      <c r="AD540" s="1">
        <v>43169</v>
      </c>
      <c r="AE540" t="s">
        <v>115</v>
      </c>
    </row>
    <row r="541" spans="1:31" x14ac:dyDescent="0.3">
      <c r="A541" t="s">
        <v>42</v>
      </c>
      <c r="B541" t="s">
        <v>32</v>
      </c>
      <c r="C541">
        <v>59</v>
      </c>
      <c r="D541">
        <v>492</v>
      </c>
      <c r="E541">
        <v>10</v>
      </c>
      <c r="F541">
        <v>169</v>
      </c>
      <c r="G541">
        <v>58.989999999999995</v>
      </c>
      <c r="H541">
        <v>589.9</v>
      </c>
      <c r="I541">
        <v>15.228</v>
      </c>
      <c r="J541">
        <v>2</v>
      </c>
      <c r="K541">
        <v>200</v>
      </c>
      <c r="L541">
        <v>3.9</v>
      </c>
      <c r="M541">
        <v>22</v>
      </c>
      <c r="N541">
        <v>9</v>
      </c>
      <c r="O541">
        <v>1</v>
      </c>
      <c r="P541">
        <v>3</v>
      </c>
      <c r="Q541">
        <v>2018</v>
      </c>
      <c r="R541">
        <v>11.5</v>
      </c>
      <c r="S541">
        <v>3960</v>
      </c>
      <c r="T541">
        <v>23.99</v>
      </c>
      <c r="U541">
        <v>4.3</v>
      </c>
      <c r="V541">
        <v>14.19875</v>
      </c>
      <c r="W541">
        <v>83.74</v>
      </c>
      <c r="X541">
        <v>4.0999999999999996</v>
      </c>
      <c r="Y541">
        <v>11.876875</v>
      </c>
      <c r="Z541">
        <v>58.99</v>
      </c>
      <c r="AA541">
        <v>3.9</v>
      </c>
      <c r="AB541">
        <v>15.228</v>
      </c>
      <c r="AC541">
        <v>58.99</v>
      </c>
      <c r="AD541" s="1">
        <v>43169</v>
      </c>
      <c r="AE541" t="s">
        <v>115</v>
      </c>
    </row>
    <row r="542" spans="1:31" x14ac:dyDescent="0.3">
      <c r="A542" t="s">
        <v>80</v>
      </c>
      <c r="B542" t="s">
        <v>36</v>
      </c>
      <c r="C542">
        <v>56</v>
      </c>
      <c r="D542">
        <v>348</v>
      </c>
      <c r="E542">
        <v>31</v>
      </c>
      <c r="F542">
        <v>116</v>
      </c>
      <c r="G542">
        <v>53.900000000000006</v>
      </c>
      <c r="H542">
        <v>1670.9</v>
      </c>
      <c r="I542">
        <v>20.359677420000001</v>
      </c>
      <c r="J542">
        <v>2</v>
      </c>
      <c r="K542">
        <v>1550</v>
      </c>
      <c r="L542">
        <v>4.0999999999999996</v>
      </c>
      <c r="M542">
        <v>22</v>
      </c>
      <c r="N542">
        <v>9</v>
      </c>
      <c r="O542">
        <v>1</v>
      </c>
      <c r="P542">
        <v>3</v>
      </c>
      <c r="Q542">
        <v>2018</v>
      </c>
      <c r="R542">
        <v>14.90384615</v>
      </c>
      <c r="S542">
        <v>19800</v>
      </c>
      <c r="T542">
        <v>53.9</v>
      </c>
      <c r="U542">
        <v>4.0999999999999996</v>
      </c>
      <c r="V542">
        <v>20.359677420000001</v>
      </c>
      <c r="W542">
        <v>53.9</v>
      </c>
      <c r="X542">
        <v>4.2</v>
      </c>
      <c r="Y542">
        <v>21.852857140000001</v>
      </c>
      <c r="Z542">
        <v>53.9</v>
      </c>
      <c r="AA542">
        <v>4.0999999999999996</v>
      </c>
      <c r="AB542">
        <v>19.024230769999999</v>
      </c>
      <c r="AC542">
        <v>50.545161290000003</v>
      </c>
      <c r="AD542" s="1">
        <v>43169</v>
      </c>
      <c r="AE542" t="s">
        <v>123</v>
      </c>
    </row>
    <row r="543" spans="1:31" x14ac:dyDescent="0.3">
      <c r="A543" t="s">
        <v>57</v>
      </c>
      <c r="B543" t="s">
        <v>40</v>
      </c>
      <c r="C543">
        <v>54</v>
      </c>
      <c r="D543">
        <v>995</v>
      </c>
      <c r="E543">
        <v>5</v>
      </c>
      <c r="F543">
        <v>45</v>
      </c>
      <c r="G543">
        <v>97.951999999999998</v>
      </c>
      <c r="H543">
        <v>489.76</v>
      </c>
      <c r="I543">
        <v>17.591999999999999</v>
      </c>
      <c r="J543">
        <v>1</v>
      </c>
      <c r="K543">
        <v>4475</v>
      </c>
      <c r="L543">
        <v>4.3</v>
      </c>
      <c r="M543">
        <v>22</v>
      </c>
      <c r="N543">
        <v>9</v>
      </c>
      <c r="O543">
        <v>1</v>
      </c>
      <c r="P543">
        <v>3</v>
      </c>
      <c r="Q543">
        <v>2018</v>
      </c>
      <c r="R543">
        <v>20.833333329999999</v>
      </c>
      <c r="S543">
        <v>32736</v>
      </c>
      <c r="T543">
        <v>99.99</v>
      </c>
      <c r="U543">
        <v>4.2</v>
      </c>
      <c r="V543">
        <v>20.78</v>
      </c>
      <c r="W543">
        <v>129.99</v>
      </c>
      <c r="X543">
        <v>4.3</v>
      </c>
      <c r="Y543">
        <v>18.489999999999998</v>
      </c>
      <c r="Z543">
        <v>35</v>
      </c>
      <c r="AA543">
        <v>4.4000000000000004</v>
      </c>
      <c r="AB543">
        <v>16.25615385</v>
      </c>
      <c r="AC543">
        <v>99.99</v>
      </c>
      <c r="AD543" s="1">
        <v>43168</v>
      </c>
      <c r="AE543" t="s">
        <v>115</v>
      </c>
    </row>
    <row r="544" spans="1:31" x14ac:dyDescent="0.3">
      <c r="A544" t="s">
        <v>31</v>
      </c>
      <c r="B544" t="s">
        <v>32</v>
      </c>
      <c r="C544">
        <v>40</v>
      </c>
      <c r="D544">
        <v>409</v>
      </c>
      <c r="E544">
        <v>58</v>
      </c>
      <c r="F544">
        <v>169</v>
      </c>
      <c r="G544">
        <v>48.442241379310346</v>
      </c>
      <c r="H544">
        <v>2809.65</v>
      </c>
      <c r="I544">
        <v>12.563448279999999</v>
      </c>
      <c r="J544">
        <v>1</v>
      </c>
      <c r="K544">
        <v>1110</v>
      </c>
      <c r="L544">
        <v>4.2</v>
      </c>
      <c r="M544">
        <v>22</v>
      </c>
      <c r="N544">
        <v>9</v>
      </c>
      <c r="O544">
        <v>1</v>
      </c>
      <c r="P544">
        <v>3</v>
      </c>
      <c r="Q544">
        <v>2018</v>
      </c>
      <c r="R544">
        <v>37.419354839999997</v>
      </c>
      <c r="S544">
        <v>3762</v>
      </c>
      <c r="T544">
        <v>23.99</v>
      </c>
      <c r="U544">
        <v>4.3</v>
      </c>
      <c r="V544">
        <v>14.19875</v>
      </c>
      <c r="W544">
        <v>83.74</v>
      </c>
      <c r="X544">
        <v>4.0999999999999996</v>
      </c>
      <c r="Y544">
        <v>11.876875</v>
      </c>
      <c r="Z544">
        <v>58.99</v>
      </c>
      <c r="AA544">
        <v>3.9</v>
      </c>
      <c r="AB544">
        <v>15.228</v>
      </c>
      <c r="AC544">
        <v>47.357894739999999</v>
      </c>
      <c r="AD544" s="1">
        <v>43168</v>
      </c>
      <c r="AE544" t="s">
        <v>122</v>
      </c>
    </row>
    <row r="545" spans="1:31" x14ac:dyDescent="0.3">
      <c r="A545" t="s">
        <v>79</v>
      </c>
      <c r="B545" t="s">
        <v>32</v>
      </c>
      <c r="C545">
        <v>55</v>
      </c>
      <c r="D545">
        <v>388</v>
      </c>
      <c r="E545">
        <v>11</v>
      </c>
      <c r="F545">
        <v>90</v>
      </c>
      <c r="G545">
        <v>29.9</v>
      </c>
      <c r="H545">
        <v>328.9</v>
      </c>
      <c r="I545">
        <v>11.43454545</v>
      </c>
      <c r="J545">
        <v>1</v>
      </c>
      <c r="K545">
        <v>250</v>
      </c>
      <c r="L545">
        <v>4.5</v>
      </c>
      <c r="M545">
        <v>22</v>
      </c>
      <c r="N545">
        <v>9</v>
      </c>
      <c r="O545">
        <v>1</v>
      </c>
      <c r="P545">
        <v>3</v>
      </c>
      <c r="Q545">
        <v>2018</v>
      </c>
      <c r="R545">
        <v>8.8709677419999995</v>
      </c>
      <c r="S545">
        <v>1200</v>
      </c>
      <c r="T545">
        <v>23.99</v>
      </c>
      <c r="U545">
        <v>4.3</v>
      </c>
      <c r="V545">
        <v>14.19875</v>
      </c>
      <c r="W545">
        <v>83.74</v>
      </c>
      <c r="X545">
        <v>4.0999999999999996</v>
      </c>
      <c r="Y545">
        <v>11.876875</v>
      </c>
      <c r="Z545">
        <v>58.99</v>
      </c>
      <c r="AA545">
        <v>3.9</v>
      </c>
      <c r="AB545">
        <v>15.228</v>
      </c>
      <c r="AC545">
        <v>29.9</v>
      </c>
      <c r="AD545" s="1">
        <v>43168</v>
      </c>
      <c r="AE545" t="s">
        <v>122</v>
      </c>
    </row>
    <row r="546" spans="1:31" x14ac:dyDescent="0.3">
      <c r="A546" t="s">
        <v>59</v>
      </c>
      <c r="B546" t="s">
        <v>32</v>
      </c>
      <c r="C546">
        <v>49</v>
      </c>
      <c r="D546">
        <v>1495</v>
      </c>
      <c r="E546">
        <v>4</v>
      </c>
      <c r="F546">
        <v>169</v>
      </c>
      <c r="G546">
        <v>84.99</v>
      </c>
      <c r="H546">
        <v>339.96</v>
      </c>
      <c r="I546">
        <v>16.375</v>
      </c>
      <c r="J546">
        <v>3</v>
      </c>
      <c r="K546">
        <v>600</v>
      </c>
      <c r="L546">
        <v>3.8</v>
      </c>
      <c r="M546">
        <v>22</v>
      </c>
      <c r="N546">
        <v>9</v>
      </c>
      <c r="O546">
        <v>1</v>
      </c>
      <c r="P546">
        <v>3</v>
      </c>
      <c r="Q546">
        <v>2018</v>
      </c>
      <c r="R546">
        <v>15.38461538</v>
      </c>
      <c r="S546">
        <v>8151</v>
      </c>
      <c r="T546">
        <v>23.99</v>
      </c>
      <c r="U546">
        <v>4.3</v>
      </c>
      <c r="V546">
        <v>14.19875</v>
      </c>
      <c r="W546">
        <v>83.74</v>
      </c>
      <c r="X546">
        <v>4.0999999999999996</v>
      </c>
      <c r="Y546">
        <v>11.876875</v>
      </c>
      <c r="Z546">
        <v>58.99</v>
      </c>
      <c r="AA546">
        <v>3.9</v>
      </c>
      <c r="AB546">
        <v>15.228</v>
      </c>
      <c r="AC546">
        <v>84.99</v>
      </c>
      <c r="AD546" s="1">
        <v>43168</v>
      </c>
      <c r="AE546" t="s">
        <v>115</v>
      </c>
    </row>
    <row r="547" spans="1:31" x14ac:dyDescent="0.3">
      <c r="A547" t="s">
        <v>56</v>
      </c>
      <c r="B547" t="s">
        <v>36</v>
      </c>
      <c r="C547">
        <v>57</v>
      </c>
      <c r="D547">
        <v>366</v>
      </c>
      <c r="E547">
        <v>26</v>
      </c>
      <c r="F547">
        <v>116</v>
      </c>
      <c r="G547">
        <v>53.900000000000006</v>
      </c>
      <c r="H547">
        <v>1401.4</v>
      </c>
      <c r="I547">
        <v>19.024230769999999</v>
      </c>
      <c r="J547">
        <v>2</v>
      </c>
      <c r="K547">
        <v>1650</v>
      </c>
      <c r="L547">
        <v>4.0999999999999996</v>
      </c>
      <c r="M547">
        <v>22</v>
      </c>
      <c r="N547">
        <v>9</v>
      </c>
      <c r="O547">
        <v>1</v>
      </c>
      <c r="P547">
        <v>3</v>
      </c>
      <c r="Q547">
        <v>2018</v>
      </c>
      <c r="R547">
        <v>13.68421053</v>
      </c>
      <c r="S547">
        <v>19800</v>
      </c>
      <c r="T547">
        <v>53.9</v>
      </c>
      <c r="U547">
        <v>4.0999999999999996</v>
      </c>
      <c r="V547">
        <v>20.359677420000001</v>
      </c>
      <c r="W547">
        <v>53.9</v>
      </c>
      <c r="X547">
        <v>4.2</v>
      </c>
      <c r="Y547">
        <v>21.852857140000001</v>
      </c>
      <c r="Z547">
        <v>53.9</v>
      </c>
      <c r="AA547">
        <v>4.0999999999999996</v>
      </c>
      <c r="AB547">
        <v>19.024230769999999</v>
      </c>
      <c r="AC547">
        <v>50.357142860000003</v>
      </c>
      <c r="AD547" s="1">
        <v>43168</v>
      </c>
      <c r="AE547" t="s">
        <v>123</v>
      </c>
    </row>
    <row r="548" spans="1:31" x14ac:dyDescent="0.3">
      <c r="A548" t="s">
        <v>59</v>
      </c>
      <c r="B548" t="s">
        <v>32</v>
      </c>
      <c r="C548">
        <v>49</v>
      </c>
      <c r="D548">
        <v>1495</v>
      </c>
      <c r="E548">
        <v>4</v>
      </c>
      <c r="F548">
        <v>169</v>
      </c>
      <c r="G548">
        <v>84.99</v>
      </c>
      <c r="H548">
        <v>339.96</v>
      </c>
      <c r="I548">
        <v>16.375</v>
      </c>
      <c r="J548">
        <v>3</v>
      </c>
      <c r="K548">
        <v>600</v>
      </c>
      <c r="L548">
        <v>3.8</v>
      </c>
      <c r="M548">
        <v>22</v>
      </c>
      <c r="N548">
        <v>9</v>
      </c>
      <c r="O548">
        <v>1</v>
      </c>
      <c r="P548">
        <v>3</v>
      </c>
      <c r="Q548">
        <v>2018</v>
      </c>
      <c r="R548">
        <v>15.38461538</v>
      </c>
      <c r="S548">
        <v>8151</v>
      </c>
      <c r="T548">
        <v>23.99</v>
      </c>
      <c r="U548">
        <v>4.3</v>
      </c>
      <c r="V548">
        <v>14.19875</v>
      </c>
      <c r="W548">
        <v>83.74</v>
      </c>
      <c r="X548">
        <v>4.0999999999999996</v>
      </c>
      <c r="Y548">
        <v>11.876875</v>
      </c>
      <c r="Z548">
        <v>58.99</v>
      </c>
      <c r="AA548">
        <v>3.9</v>
      </c>
      <c r="AB548">
        <v>15.228</v>
      </c>
      <c r="AC548">
        <v>84.99</v>
      </c>
      <c r="AD548" s="1">
        <v>43167</v>
      </c>
      <c r="AE548" t="s">
        <v>115</v>
      </c>
    </row>
    <row r="549" spans="1:31" x14ac:dyDescent="0.3">
      <c r="A549" t="s">
        <v>60</v>
      </c>
      <c r="B549" t="s">
        <v>33</v>
      </c>
      <c r="C549">
        <v>35</v>
      </c>
      <c r="D549">
        <v>591</v>
      </c>
      <c r="E549">
        <v>9</v>
      </c>
      <c r="F549">
        <v>125</v>
      </c>
      <c r="G549">
        <v>123.96666666666667</v>
      </c>
      <c r="H549">
        <v>1115.7</v>
      </c>
      <c r="I549">
        <v>26.27222222</v>
      </c>
      <c r="J549">
        <v>3</v>
      </c>
      <c r="K549">
        <v>444</v>
      </c>
      <c r="L549">
        <v>4</v>
      </c>
      <c r="M549">
        <v>22</v>
      </c>
      <c r="N549">
        <v>9</v>
      </c>
      <c r="O549">
        <v>1</v>
      </c>
      <c r="P549">
        <v>3</v>
      </c>
      <c r="Q549">
        <v>2018</v>
      </c>
      <c r="R549">
        <v>12.5</v>
      </c>
      <c r="S549">
        <v>4480</v>
      </c>
      <c r="T549">
        <v>117.44129030000001</v>
      </c>
      <c r="U549">
        <v>4.2</v>
      </c>
      <c r="V549">
        <v>18.261290320000001</v>
      </c>
      <c r="W549">
        <v>105.6428571</v>
      </c>
      <c r="X549">
        <v>4.2</v>
      </c>
      <c r="Y549">
        <v>21.6652381</v>
      </c>
      <c r="Z549">
        <v>151.87843749999999</v>
      </c>
      <c r="AA549">
        <v>3.8</v>
      </c>
      <c r="AB549">
        <v>20.313749999999999</v>
      </c>
      <c r="AC549">
        <v>145.99428570000001</v>
      </c>
      <c r="AD549" s="1">
        <v>43167</v>
      </c>
      <c r="AE549" t="s">
        <v>116</v>
      </c>
    </row>
    <row r="550" spans="1:31" x14ac:dyDescent="0.3">
      <c r="A550" t="s">
        <v>38</v>
      </c>
      <c r="B550" t="s">
        <v>33</v>
      </c>
      <c r="C550">
        <v>58</v>
      </c>
      <c r="D550">
        <v>3006</v>
      </c>
      <c r="E550">
        <v>21</v>
      </c>
      <c r="F550">
        <v>125</v>
      </c>
      <c r="G550">
        <v>105.42857142857143</v>
      </c>
      <c r="H550">
        <v>2214</v>
      </c>
      <c r="I550">
        <v>21.6652381</v>
      </c>
      <c r="J550">
        <v>2</v>
      </c>
      <c r="K550">
        <v>1000</v>
      </c>
      <c r="L550">
        <v>4.2</v>
      </c>
      <c r="M550">
        <v>22</v>
      </c>
      <c r="N550">
        <v>9</v>
      </c>
      <c r="O550">
        <v>1</v>
      </c>
      <c r="P550">
        <v>3</v>
      </c>
      <c r="Q550">
        <v>2018</v>
      </c>
      <c r="R550">
        <v>10.552763819999999</v>
      </c>
      <c r="S550">
        <v>7632</v>
      </c>
      <c r="T550">
        <v>117.44129030000001</v>
      </c>
      <c r="U550">
        <v>4.2</v>
      </c>
      <c r="V550">
        <v>18.261290320000001</v>
      </c>
      <c r="W550">
        <v>105.6428571</v>
      </c>
      <c r="X550">
        <v>4.2</v>
      </c>
      <c r="Y550">
        <v>21.6652381</v>
      </c>
      <c r="Z550">
        <v>151.87843749999999</v>
      </c>
      <c r="AA550">
        <v>3.8</v>
      </c>
      <c r="AB550">
        <v>20.313749999999999</v>
      </c>
      <c r="AC550">
        <v>108</v>
      </c>
      <c r="AD550" s="1">
        <v>43167</v>
      </c>
      <c r="AE550" t="s">
        <v>122</v>
      </c>
    </row>
    <row r="551" spans="1:31" x14ac:dyDescent="0.3">
      <c r="A551" t="s">
        <v>80</v>
      </c>
      <c r="B551" t="s">
        <v>36</v>
      </c>
      <c r="C551">
        <v>56</v>
      </c>
      <c r="D551">
        <v>348</v>
      </c>
      <c r="E551">
        <v>31</v>
      </c>
      <c r="F551">
        <v>116</v>
      </c>
      <c r="G551">
        <v>53.900000000000006</v>
      </c>
      <c r="H551">
        <v>1670.9</v>
      </c>
      <c r="I551">
        <v>20.359677420000001</v>
      </c>
      <c r="J551">
        <v>2</v>
      </c>
      <c r="K551">
        <v>1550</v>
      </c>
      <c r="L551">
        <v>4.0999999999999996</v>
      </c>
      <c r="M551">
        <v>22</v>
      </c>
      <c r="N551">
        <v>9</v>
      </c>
      <c r="O551">
        <v>1</v>
      </c>
      <c r="P551">
        <v>3</v>
      </c>
      <c r="Q551">
        <v>2018</v>
      </c>
      <c r="R551">
        <v>14.90384615</v>
      </c>
      <c r="S551">
        <v>19800</v>
      </c>
      <c r="T551">
        <v>53.9</v>
      </c>
      <c r="U551">
        <v>4.0999999999999996</v>
      </c>
      <c r="V551">
        <v>20.359677420000001</v>
      </c>
      <c r="W551">
        <v>53.9</v>
      </c>
      <c r="X551">
        <v>4.2</v>
      </c>
      <c r="Y551">
        <v>21.852857140000001</v>
      </c>
      <c r="Z551">
        <v>53.9</v>
      </c>
      <c r="AA551">
        <v>4.0999999999999996</v>
      </c>
      <c r="AB551">
        <v>19.024230769999999</v>
      </c>
      <c r="AC551">
        <v>50.545161290000003</v>
      </c>
      <c r="AD551" s="1">
        <v>43167</v>
      </c>
      <c r="AE551" t="s">
        <v>123</v>
      </c>
    </row>
    <row r="552" spans="1:31" x14ac:dyDescent="0.3">
      <c r="A552" t="s">
        <v>82</v>
      </c>
      <c r="B552" t="s">
        <v>30</v>
      </c>
      <c r="C552">
        <v>33</v>
      </c>
      <c r="D552">
        <v>300</v>
      </c>
      <c r="E552">
        <v>6</v>
      </c>
      <c r="F552">
        <v>127</v>
      </c>
      <c r="G552">
        <v>88</v>
      </c>
      <c r="H552">
        <v>528</v>
      </c>
      <c r="I552">
        <v>13.44</v>
      </c>
      <c r="J552">
        <v>1</v>
      </c>
      <c r="K552">
        <v>207</v>
      </c>
      <c r="L552">
        <v>3.5</v>
      </c>
      <c r="M552">
        <v>22</v>
      </c>
      <c r="N552">
        <v>9</v>
      </c>
      <c r="O552">
        <v>1</v>
      </c>
      <c r="P552">
        <v>3</v>
      </c>
      <c r="Q552">
        <v>2018</v>
      </c>
      <c r="R552">
        <v>4.8387096769999998</v>
      </c>
      <c r="S552">
        <v>2926</v>
      </c>
      <c r="T552">
        <v>136.14285709999999</v>
      </c>
      <c r="U552">
        <v>4.2</v>
      </c>
      <c r="V552">
        <v>48.047499999999999</v>
      </c>
      <c r="W552">
        <v>149.9</v>
      </c>
      <c r="X552">
        <v>4.3</v>
      </c>
      <c r="Y552">
        <v>28.475882349999999</v>
      </c>
      <c r="Z552">
        <v>81.023913039999996</v>
      </c>
      <c r="AA552">
        <v>3.5</v>
      </c>
      <c r="AB552">
        <v>18.221481480000001</v>
      </c>
      <c r="AC552">
        <v>77.155000000000001</v>
      </c>
      <c r="AD552" s="1">
        <v>43166</v>
      </c>
      <c r="AE552" t="s">
        <v>116</v>
      </c>
    </row>
    <row r="553" spans="1:31" x14ac:dyDescent="0.3">
      <c r="A553" t="s">
        <v>69</v>
      </c>
      <c r="B553" t="s">
        <v>36</v>
      </c>
      <c r="C553">
        <v>59</v>
      </c>
      <c r="D553">
        <v>341</v>
      </c>
      <c r="E553">
        <v>2</v>
      </c>
      <c r="F553">
        <v>116</v>
      </c>
      <c r="G553">
        <v>53.9</v>
      </c>
      <c r="H553">
        <v>107.8</v>
      </c>
      <c r="I553">
        <v>62.27</v>
      </c>
      <c r="J553">
        <v>2</v>
      </c>
      <c r="K553">
        <v>1850</v>
      </c>
      <c r="L553">
        <v>4.3</v>
      </c>
      <c r="M553">
        <v>22</v>
      </c>
      <c r="N553">
        <v>9</v>
      </c>
      <c r="O553">
        <v>1</v>
      </c>
      <c r="P553">
        <v>3</v>
      </c>
      <c r="Q553">
        <v>2018</v>
      </c>
      <c r="R553">
        <v>8.3333333330000006</v>
      </c>
      <c r="S553">
        <v>32560</v>
      </c>
      <c r="T553">
        <v>53.9</v>
      </c>
      <c r="U553">
        <v>4.0999999999999996</v>
      </c>
      <c r="V553">
        <v>20.359677420000001</v>
      </c>
      <c r="W553">
        <v>53.9</v>
      </c>
      <c r="X553">
        <v>4.2</v>
      </c>
      <c r="Y553">
        <v>21.852857140000001</v>
      </c>
      <c r="Z553">
        <v>53.9</v>
      </c>
      <c r="AA553">
        <v>4.0999999999999996</v>
      </c>
      <c r="AB553">
        <v>19.024230769999999</v>
      </c>
      <c r="AC553">
        <v>51.233333330000001</v>
      </c>
      <c r="AD553" s="1">
        <v>43166</v>
      </c>
      <c r="AE553" t="s">
        <v>123</v>
      </c>
    </row>
    <row r="554" spans="1:31" x14ac:dyDescent="0.3">
      <c r="A554" t="s">
        <v>55</v>
      </c>
      <c r="B554" t="s">
        <v>40</v>
      </c>
      <c r="C554">
        <v>54</v>
      </c>
      <c r="D554">
        <v>1012</v>
      </c>
      <c r="E554">
        <v>2</v>
      </c>
      <c r="F554">
        <v>90</v>
      </c>
      <c r="G554">
        <v>99.99</v>
      </c>
      <c r="H554">
        <v>199.98</v>
      </c>
      <c r="I554">
        <v>20.78</v>
      </c>
      <c r="J554">
        <v>1</v>
      </c>
      <c r="K554">
        <v>1200</v>
      </c>
      <c r="L554">
        <v>4.2</v>
      </c>
      <c r="M554">
        <v>22</v>
      </c>
      <c r="N554">
        <v>9</v>
      </c>
      <c r="O554">
        <v>1</v>
      </c>
      <c r="P554">
        <v>3</v>
      </c>
      <c r="Q554">
        <v>2018</v>
      </c>
      <c r="R554">
        <v>17.41741742</v>
      </c>
      <c r="S554">
        <v>15750</v>
      </c>
      <c r="T554">
        <v>99.99</v>
      </c>
      <c r="U554">
        <v>4.2</v>
      </c>
      <c r="V554">
        <v>20.78</v>
      </c>
      <c r="W554">
        <v>129.99</v>
      </c>
      <c r="X554">
        <v>4.3</v>
      </c>
      <c r="Y554">
        <v>18.489999999999998</v>
      </c>
      <c r="Z554">
        <v>35</v>
      </c>
      <c r="AA554">
        <v>4.4000000000000004</v>
      </c>
      <c r="AB554">
        <v>16.25615385</v>
      </c>
      <c r="AC554">
        <v>99.99</v>
      </c>
      <c r="AD554" s="1">
        <v>43164</v>
      </c>
      <c r="AE554" t="s">
        <v>115</v>
      </c>
    </row>
    <row r="555" spans="1:31" x14ac:dyDescent="0.3">
      <c r="A555" t="s">
        <v>34</v>
      </c>
      <c r="B555" t="s">
        <v>30</v>
      </c>
      <c r="C555">
        <v>48</v>
      </c>
      <c r="D555">
        <v>894</v>
      </c>
      <c r="E555">
        <v>51</v>
      </c>
      <c r="F555">
        <v>127</v>
      </c>
      <c r="G555">
        <v>149.9</v>
      </c>
      <c r="H555">
        <v>7644.9</v>
      </c>
      <c r="I555">
        <v>28.475882349999999</v>
      </c>
      <c r="J555">
        <v>1</v>
      </c>
      <c r="K555">
        <v>533</v>
      </c>
      <c r="L555">
        <v>4.3</v>
      </c>
      <c r="M555">
        <v>22</v>
      </c>
      <c r="N555">
        <v>9</v>
      </c>
      <c r="O555">
        <v>1</v>
      </c>
      <c r="P555">
        <v>3</v>
      </c>
      <c r="Q555">
        <v>2018</v>
      </c>
      <c r="R555">
        <v>18.61313869</v>
      </c>
      <c r="S555">
        <v>4840</v>
      </c>
      <c r="T555">
        <v>119.99</v>
      </c>
      <c r="U555">
        <v>4.2</v>
      </c>
      <c r="V555">
        <v>48.047499999999999</v>
      </c>
      <c r="W555">
        <v>149.9</v>
      </c>
      <c r="X555">
        <v>4.3</v>
      </c>
      <c r="Y555">
        <v>28.475882349999999</v>
      </c>
      <c r="Z555">
        <v>81.023913039999996</v>
      </c>
      <c r="AA555">
        <v>3.5</v>
      </c>
      <c r="AB555">
        <v>18.221481480000001</v>
      </c>
      <c r="AC555">
        <v>149.9</v>
      </c>
      <c r="AD555" s="1">
        <v>43164</v>
      </c>
      <c r="AE555" t="s">
        <v>114</v>
      </c>
    </row>
    <row r="556" spans="1:31" x14ac:dyDescent="0.3">
      <c r="A556" t="s">
        <v>51</v>
      </c>
      <c r="B556" t="s">
        <v>36</v>
      </c>
      <c r="C556">
        <v>57</v>
      </c>
      <c r="D556">
        <v>339</v>
      </c>
      <c r="E556">
        <v>3</v>
      </c>
      <c r="F556">
        <v>116</v>
      </c>
      <c r="G556">
        <v>53.9</v>
      </c>
      <c r="H556">
        <v>161.69999999999999</v>
      </c>
      <c r="I556">
        <v>21.35</v>
      </c>
      <c r="J556">
        <v>2</v>
      </c>
      <c r="K556">
        <v>1800</v>
      </c>
      <c r="L556">
        <v>4.2</v>
      </c>
      <c r="M556">
        <v>22</v>
      </c>
      <c r="N556">
        <v>9</v>
      </c>
      <c r="O556">
        <v>1</v>
      </c>
      <c r="P556">
        <v>3</v>
      </c>
      <c r="Q556">
        <v>2018</v>
      </c>
      <c r="R556">
        <v>5.263157895</v>
      </c>
      <c r="S556">
        <v>32560</v>
      </c>
      <c r="T556">
        <v>53.9</v>
      </c>
      <c r="U556">
        <v>4.0999999999999996</v>
      </c>
      <c r="V556">
        <v>20.359677420000001</v>
      </c>
      <c r="W556">
        <v>53.9</v>
      </c>
      <c r="X556">
        <v>4.2</v>
      </c>
      <c r="Y556">
        <v>21.852857140000001</v>
      </c>
      <c r="Z556">
        <v>53.9</v>
      </c>
      <c r="AA556">
        <v>4.0999999999999996</v>
      </c>
      <c r="AB556">
        <v>19.024230769999999</v>
      </c>
      <c r="AC556">
        <v>51.4</v>
      </c>
      <c r="AD556" s="1">
        <v>43164</v>
      </c>
      <c r="AE556" t="s">
        <v>123</v>
      </c>
    </row>
    <row r="557" spans="1:31" x14ac:dyDescent="0.3">
      <c r="A557" t="s">
        <v>58</v>
      </c>
      <c r="B557" t="s">
        <v>33</v>
      </c>
      <c r="C557">
        <v>35</v>
      </c>
      <c r="D557">
        <v>640</v>
      </c>
      <c r="E557">
        <v>16</v>
      </c>
      <c r="F557">
        <v>125</v>
      </c>
      <c r="G557">
        <v>167.5</v>
      </c>
      <c r="H557">
        <v>2680</v>
      </c>
      <c r="I557">
        <v>17.154375000000002</v>
      </c>
      <c r="J557">
        <v>1</v>
      </c>
      <c r="K557">
        <v>335</v>
      </c>
      <c r="L557">
        <v>4.0999999999999996</v>
      </c>
      <c r="M557">
        <v>22</v>
      </c>
      <c r="N557">
        <v>9</v>
      </c>
      <c r="O557">
        <v>1</v>
      </c>
      <c r="P557">
        <v>3</v>
      </c>
      <c r="Q557">
        <v>2018</v>
      </c>
      <c r="R557">
        <v>14.15929204</v>
      </c>
      <c r="S557">
        <v>2992</v>
      </c>
      <c r="T557">
        <v>117.44129030000001</v>
      </c>
      <c r="U557">
        <v>4.2</v>
      </c>
      <c r="V557">
        <v>18.261290320000001</v>
      </c>
      <c r="W557">
        <v>105.6428571</v>
      </c>
      <c r="X557">
        <v>4.2</v>
      </c>
      <c r="Y557">
        <v>21.6652381</v>
      </c>
      <c r="Z557">
        <v>151.87843749999999</v>
      </c>
      <c r="AA557">
        <v>3.8</v>
      </c>
      <c r="AB557">
        <v>20.313749999999999</v>
      </c>
      <c r="AC557">
        <v>204.6181818</v>
      </c>
      <c r="AD557" s="1">
        <v>43163</v>
      </c>
      <c r="AE557" t="s">
        <v>115</v>
      </c>
    </row>
    <row r="558" spans="1:31" x14ac:dyDescent="0.3">
      <c r="A558" t="s">
        <v>50</v>
      </c>
      <c r="B558" t="s">
        <v>26</v>
      </c>
      <c r="C558">
        <v>55</v>
      </c>
      <c r="D558">
        <v>312</v>
      </c>
      <c r="E558">
        <v>3</v>
      </c>
      <c r="F558">
        <v>43</v>
      </c>
      <c r="G558">
        <v>92</v>
      </c>
      <c r="H558">
        <v>276</v>
      </c>
      <c r="I558">
        <v>14.043333329999999</v>
      </c>
      <c r="J558">
        <v>1</v>
      </c>
      <c r="K558">
        <v>1550</v>
      </c>
      <c r="L558">
        <v>3.3</v>
      </c>
      <c r="M558">
        <v>22</v>
      </c>
      <c r="N558">
        <v>9</v>
      </c>
      <c r="O558">
        <v>1</v>
      </c>
      <c r="P558">
        <v>3</v>
      </c>
      <c r="Q558">
        <v>2018</v>
      </c>
      <c r="R558">
        <v>4.0540540539999999</v>
      </c>
      <c r="S558">
        <v>20944</v>
      </c>
      <c r="T558">
        <v>83.64961538</v>
      </c>
      <c r="U558">
        <v>3.9</v>
      </c>
      <c r="V558">
        <v>19.982352939999998</v>
      </c>
      <c r="W558">
        <v>92</v>
      </c>
      <c r="X558">
        <v>3.3</v>
      </c>
      <c r="Y558">
        <v>14.043333329999999</v>
      </c>
      <c r="Z558">
        <v>39.99</v>
      </c>
      <c r="AA558">
        <v>4</v>
      </c>
      <c r="AB558">
        <v>16.462352939999999</v>
      </c>
      <c r="AC558">
        <v>92</v>
      </c>
      <c r="AD558" s="1">
        <v>43163</v>
      </c>
      <c r="AE558" t="s">
        <v>115</v>
      </c>
    </row>
    <row r="559" spans="1:31" x14ac:dyDescent="0.3">
      <c r="A559" t="s">
        <v>41</v>
      </c>
      <c r="B559" t="s">
        <v>32</v>
      </c>
      <c r="C559">
        <v>60</v>
      </c>
      <c r="D559">
        <v>2644</v>
      </c>
      <c r="E559">
        <v>28</v>
      </c>
      <c r="F559">
        <v>169</v>
      </c>
      <c r="G559">
        <v>325.89285714285717</v>
      </c>
      <c r="H559">
        <v>9125</v>
      </c>
      <c r="I559">
        <v>19.370357139999999</v>
      </c>
      <c r="J559">
        <v>6</v>
      </c>
      <c r="K559">
        <v>400</v>
      </c>
      <c r="L559">
        <v>4.2</v>
      </c>
      <c r="M559">
        <v>22</v>
      </c>
      <c r="N559">
        <v>9</v>
      </c>
      <c r="O559">
        <v>1</v>
      </c>
      <c r="P559">
        <v>3</v>
      </c>
      <c r="Q559">
        <v>2018</v>
      </c>
      <c r="R559">
        <v>17.72151899</v>
      </c>
      <c r="S559">
        <v>2992</v>
      </c>
      <c r="T559">
        <v>23.99</v>
      </c>
      <c r="U559">
        <v>4.3</v>
      </c>
      <c r="V559">
        <v>14.19875</v>
      </c>
      <c r="W559">
        <v>83.74</v>
      </c>
      <c r="X559">
        <v>4.0999999999999996</v>
      </c>
      <c r="Y559">
        <v>11.876875</v>
      </c>
      <c r="Z559">
        <v>58.99</v>
      </c>
      <c r="AA559">
        <v>3.9</v>
      </c>
      <c r="AB559">
        <v>15.228</v>
      </c>
      <c r="AC559">
        <v>325</v>
      </c>
      <c r="AD559" s="1">
        <v>43163</v>
      </c>
      <c r="AE559" t="s">
        <v>114</v>
      </c>
    </row>
    <row r="560" spans="1:31" x14ac:dyDescent="0.3">
      <c r="A560" t="s">
        <v>38</v>
      </c>
      <c r="B560" t="s">
        <v>33</v>
      </c>
      <c r="C560">
        <v>58</v>
      </c>
      <c r="D560">
        <v>3006</v>
      </c>
      <c r="E560">
        <v>21</v>
      </c>
      <c r="F560">
        <v>125</v>
      </c>
      <c r="G560">
        <v>105.42857142857143</v>
      </c>
      <c r="H560">
        <v>2214</v>
      </c>
      <c r="I560">
        <v>21.6652381</v>
      </c>
      <c r="J560">
        <v>2</v>
      </c>
      <c r="K560">
        <v>1000</v>
      </c>
      <c r="L560">
        <v>4.2</v>
      </c>
      <c r="M560">
        <v>22</v>
      </c>
      <c r="N560">
        <v>9</v>
      </c>
      <c r="O560">
        <v>1</v>
      </c>
      <c r="P560">
        <v>3</v>
      </c>
      <c r="Q560">
        <v>2018</v>
      </c>
      <c r="R560">
        <v>10.552763819999999</v>
      </c>
      <c r="S560">
        <v>7632</v>
      </c>
      <c r="T560">
        <v>117.44129030000001</v>
      </c>
      <c r="U560">
        <v>4.2</v>
      </c>
      <c r="V560">
        <v>18.261290320000001</v>
      </c>
      <c r="W560">
        <v>105.6428571</v>
      </c>
      <c r="X560">
        <v>4.2</v>
      </c>
      <c r="Y560">
        <v>21.6652381</v>
      </c>
      <c r="Z560">
        <v>151.87843749999999</v>
      </c>
      <c r="AA560">
        <v>3.8</v>
      </c>
      <c r="AB560">
        <v>20.313749999999999</v>
      </c>
      <c r="AC560">
        <v>108</v>
      </c>
      <c r="AD560" s="1">
        <v>43162</v>
      </c>
      <c r="AE560" t="s">
        <v>122</v>
      </c>
    </row>
    <row r="561" spans="1:31" x14ac:dyDescent="0.3">
      <c r="A561" t="s">
        <v>46</v>
      </c>
      <c r="B561" t="s">
        <v>40</v>
      </c>
      <c r="C561">
        <v>33</v>
      </c>
      <c r="D561">
        <v>897</v>
      </c>
      <c r="E561">
        <v>1</v>
      </c>
      <c r="F561">
        <v>45</v>
      </c>
      <c r="G561">
        <v>129.99</v>
      </c>
      <c r="H561">
        <v>129.99</v>
      </c>
      <c r="I561">
        <v>18.489999999999998</v>
      </c>
      <c r="J561">
        <v>1</v>
      </c>
      <c r="K561">
        <v>1600</v>
      </c>
      <c r="L561">
        <v>4.3</v>
      </c>
      <c r="M561">
        <v>22</v>
      </c>
      <c r="N561">
        <v>9</v>
      </c>
      <c r="O561">
        <v>1</v>
      </c>
      <c r="P561">
        <v>3</v>
      </c>
      <c r="Q561">
        <v>2018</v>
      </c>
      <c r="R561">
        <v>9.8536036039999999</v>
      </c>
      <c r="S561">
        <v>15750</v>
      </c>
      <c r="T561">
        <v>99.99</v>
      </c>
      <c r="U561">
        <v>4.2</v>
      </c>
      <c r="V561">
        <v>20.78</v>
      </c>
      <c r="W561">
        <v>129.99</v>
      </c>
      <c r="X561">
        <v>4.3</v>
      </c>
      <c r="Y561">
        <v>18.489999999999998</v>
      </c>
      <c r="Z561">
        <v>35</v>
      </c>
      <c r="AA561">
        <v>4.4000000000000004</v>
      </c>
      <c r="AB561">
        <v>16.25615385</v>
      </c>
      <c r="AC561">
        <v>129.99</v>
      </c>
      <c r="AD561" s="1">
        <v>43161</v>
      </c>
      <c r="AE561" t="s">
        <v>115</v>
      </c>
    </row>
    <row r="562" spans="1:31" x14ac:dyDescent="0.3">
      <c r="A562" t="s">
        <v>29</v>
      </c>
      <c r="B562" t="s">
        <v>30</v>
      </c>
      <c r="C562">
        <v>45</v>
      </c>
      <c r="D562">
        <v>236</v>
      </c>
      <c r="E562">
        <v>13</v>
      </c>
      <c r="F562">
        <v>127</v>
      </c>
      <c r="G562">
        <v>87.676923076923075</v>
      </c>
      <c r="H562">
        <v>1139.8</v>
      </c>
      <c r="I562">
        <v>11.67230769</v>
      </c>
      <c r="J562">
        <v>1</v>
      </c>
      <c r="K562">
        <v>173</v>
      </c>
      <c r="L562">
        <v>4</v>
      </c>
      <c r="M562">
        <v>22</v>
      </c>
      <c r="N562">
        <v>9</v>
      </c>
      <c r="O562">
        <v>1</v>
      </c>
      <c r="P562">
        <v>3</v>
      </c>
      <c r="Q562">
        <v>2018</v>
      </c>
      <c r="R562">
        <v>12.74509804</v>
      </c>
      <c r="S562">
        <v>2808</v>
      </c>
      <c r="T562">
        <v>136.14285709999999</v>
      </c>
      <c r="U562">
        <v>4.2</v>
      </c>
      <c r="V562">
        <v>48.047499999999999</v>
      </c>
      <c r="W562">
        <v>149.9</v>
      </c>
      <c r="X562">
        <v>4.3</v>
      </c>
      <c r="Y562">
        <v>28.475882349999999</v>
      </c>
      <c r="Z562">
        <v>81.023913039999996</v>
      </c>
      <c r="AA562">
        <v>3.5</v>
      </c>
      <c r="AB562">
        <v>18.221481480000001</v>
      </c>
      <c r="AC562">
        <v>84.756086960000005</v>
      </c>
      <c r="AD562" s="1">
        <v>43161</v>
      </c>
      <c r="AE562" t="s">
        <v>122</v>
      </c>
    </row>
    <row r="563" spans="1:31" x14ac:dyDescent="0.3">
      <c r="A563" t="s">
        <v>79</v>
      </c>
      <c r="B563" t="s">
        <v>32</v>
      </c>
      <c r="C563">
        <v>55</v>
      </c>
      <c r="D563">
        <v>388</v>
      </c>
      <c r="E563">
        <v>11</v>
      </c>
      <c r="F563">
        <v>90</v>
      </c>
      <c r="G563">
        <v>29.9</v>
      </c>
      <c r="H563">
        <v>328.9</v>
      </c>
      <c r="I563">
        <v>11.43454545</v>
      </c>
      <c r="J563">
        <v>1</v>
      </c>
      <c r="K563">
        <v>250</v>
      </c>
      <c r="L563">
        <v>4.5</v>
      </c>
      <c r="M563">
        <v>22</v>
      </c>
      <c r="N563">
        <v>9</v>
      </c>
      <c r="O563">
        <v>1</v>
      </c>
      <c r="P563">
        <v>3</v>
      </c>
      <c r="Q563">
        <v>2018</v>
      </c>
      <c r="R563">
        <v>8.8709677419999995</v>
      </c>
      <c r="S563">
        <v>1200</v>
      </c>
      <c r="T563">
        <v>23.99</v>
      </c>
      <c r="U563">
        <v>4.3</v>
      </c>
      <c r="V563">
        <v>14.19875</v>
      </c>
      <c r="W563">
        <v>83.74</v>
      </c>
      <c r="X563">
        <v>4.0999999999999996</v>
      </c>
      <c r="Y563">
        <v>11.876875</v>
      </c>
      <c r="Z563">
        <v>58.99</v>
      </c>
      <c r="AA563">
        <v>3.9</v>
      </c>
      <c r="AB563">
        <v>15.228</v>
      </c>
      <c r="AC563">
        <v>29.9</v>
      </c>
      <c r="AD563" s="1">
        <v>43161</v>
      </c>
      <c r="AE563" t="s">
        <v>122</v>
      </c>
    </row>
    <row r="564" spans="1:31" x14ac:dyDescent="0.3">
      <c r="A564" t="s">
        <v>59</v>
      </c>
      <c r="B564" t="s">
        <v>32</v>
      </c>
      <c r="C564">
        <v>49</v>
      </c>
      <c r="D564">
        <v>1495</v>
      </c>
      <c r="E564">
        <v>4</v>
      </c>
      <c r="F564">
        <v>169</v>
      </c>
      <c r="G564">
        <v>84.99</v>
      </c>
      <c r="H564">
        <v>339.96</v>
      </c>
      <c r="I564">
        <v>16.375</v>
      </c>
      <c r="J564">
        <v>3</v>
      </c>
      <c r="K564">
        <v>600</v>
      </c>
      <c r="L564">
        <v>3.8</v>
      </c>
      <c r="M564">
        <v>22</v>
      </c>
      <c r="N564">
        <v>9</v>
      </c>
      <c r="O564">
        <v>1</v>
      </c>
      <c r="P564">
        <v>3</v>
      </c>
      <c r="Q564">
        <v>2018</v>
      </c>
      <c r="R564">
        <v>15.38461538</v>
      </c>
      <c r="S564">
        <v>8151</v>
      </c>
      <c r="T564">
        <v>23.99</v>
      </c>
      <c r="U564">
        <v>4.3</v>
      </c>
      <c r="V564">
        <v>14.19875</v>
      </c>
      <c r="W564">
        <v>83.74</v>
      </c>
      <c r="X564">
        <v>4.0999999999999996</v>
      </c>
      <c r="Y564">
        <v>11.876875</v>
      </c>
      <c r="Z564">
        <v>58.99</v>
      </c>
      <c r="AA564">
        <v>3.9</v>
      </c>
      <c r="AB564">
        <v>15.228</v>
      </c>
      <c r="AC564">
        <v>84.99</v>
      </c>
      <c r="AD564" s="1">
        <v>43161</v>
      </c>
      <c r="AE564" t="s">
        <v>115</v>
      </c>
    </row>
    <row r="565" spans="1:31" x14ac:dyDescent="0.3">
      <c r="A565" t="s">
        <v>50</v>
      </c>
      <c r="B565" t="s">
        <v>26</v>
      </c>
      <c r="C565">
        <v>55</v>
      </c>
      <c r="D565">
        <v>312</v>
      </c>
      <c r="E565">
        <v>3</v>
      </c>
      <c r="F565">
        <v>43</v>
      </c>
      <c r="G565">
        <v>92</v>
      </c>
      <c r="H565">
        <v>276</v>
      </c>
      <c r="I565">
        <v>14.043333329999999</v>
      </c>
      <c r="J565">
        <v>1</v>
      </c>
      <c r="K565">
        <v>1550</v>
      </c>
      <c r="L565">
        <v>3.3</v>
      </c>
      <c r="M565">
        <v>22</v>
      </c>
      <c r="N565">
        <v>9</v>
      </c>
      <c r="O565">
        <v>1</v>
      </c>
      <c r="P565">
        <v>3</v>
      </c>
      <c r="Q565">
        <v>2018</v>
      </c>
      <c r="R565">
        <v>4.0540540539999999</v>
      </c>
      <c r="S565">
        <v>20944</v>
      </c>
      <c r="T565">
        <v>83.64961538</v>
      </c>
      <c r="U565">
        <v>3.9</v>
      </c>
      <c r="V565">
        <v>19.982352939999998</v>
      </c>
      <c r="W565">
        <v>92</v>
      </c>
      <c r="X565">
        <v>3.3</v>
      </c>
      <c r="Y565">
        <v>14.043333329999999</v>
      </c>
      <c r="Z565">
        <v>39.99</v>
      </c>
      <c r="AA565">
        <v>4</v>
      </c>
      <c r="AB565">
        <v>16.462352939999999</v>
      </c>
      <c r="AC565">
        <v>92</v>
      </c>
      <c r="AD565" s="1">
        <v>43160</v>
      </c>
      <c r="AE565" t="s">
        <v>115</v>
      </c>
    </row>
    <row r="566" spans="1:31" x14ac:dyDescent="0.3">
      <c r="A566" t="s">
        <v>80</v>
      </c>
      <c r="B566" t="s">
        <v>36</v>
      </c>
      <c r="C566">
        <v>56</v>
      </c>
      <c r="D566">
        <v>348</v>
      </c>
      <c r="E566">
        <v>31</v>
      </c>
      <c r="F566">
        <v>116</v>
      </c>
      <c r="G566">
        <v>53.900000000000006</v>
      </c>
      <c r="H566">
        <v>1670.9</v>
      </c>
      <c r="I566">
        <v>20.359677420000001</v>
      </c>
      <c r="J566">
        <v>2</v>
      </c>
      <c r="K566">
        <v>1550</v>
      </c>
      <c r="L566">
        <v>4.0999999999999996</v>
      </c>
      <c r="M566">
        <v>22</v>
      </c>
      <c r="N566">
        <v>9</v>
      </c>
      <c r="O566">
        <v>1</v>
      </c>
      <c r="P566">
        <v>3</v>
      </c>
      <c r="Q566">
        <v>2018</v>
      </c>
      <c r="R566">
        <v>14.90384615</v>
      </c>
      <c r="S566">
        <v>19800</v>
      </c>
      <c r="T566">
        <v>53.9</v>
      </c>
      <c r="U566">
        <v>4.0999999999999996</v>
      </c>
      <c r="V566">
        <v>20.359677420000001</v>
      </c>
      <c r="W566">
        <v>53.9</v>
      </c>
      <c r="X566">
        <v>4.2</v>
      </c>
      <c r="Y566">
        <v>21.852857140000001</v>
      </c>
      <c r="Z566">
        <v>53.9</v>
      </c>
      <c r="AA566">
        <v>4.0999999999999996</v>
      </c>
      <c r="AB566">
        <v>19.024230769999999</v>
      </c>
      <c r="AC566">
        <v>50.545161290000003</v>
      </c>
      <c r="AD566" s="1">
        <v>43160</v>
      </c>
      <c r="AE566" t="s">
        <v>123</v>
      </c>
    </row>
    <row r="567" spans="1:31" x14ac:dyDescent="0.3">
      <c r="A567" t="s">
        <v>82</v>
      </c>
      <c r="B567" t="s">
        <v>30</v>
      </c>
      <c r="C567">
        <v>33</v>
      </c>
      <c r="D567">
        <v>300</v>
      </c>
      <c r="E567">
        <v>45</v>
      </c>
      <c r="F567">
        <v>202</v>
      </c>
      <c r="G567">
        <v>77.017777777777781</v>
      </c>
      <c r="H567">
        <v>3465.8</v>
      </c>
      <c r="I567">
        <v>11.513111110000001</v>
      </c>
      <c r="J567">
        <v>1</v>
      </c>
      <c r="K567">
        <v>207</v>
      </c>
      <c r="L567">
        <v>3.5</v>
      </c>
      <c r="M567">
        <v>20</v>
      </c>
      <c r="N567">
        <v>8</v>
      </c>
      <c r="O567">
        <v>2</v>
      </c>
      <c r="P567">
        <v>2</v>
      </c>
      <c r="Q567">
        <v>2018</v>
      </c>
      <c r="R567">
        <v>36.290322580000002</v>
      </c>
      <c r="S567">
        <v>2926</v>
      </c>
      <c r="T567">
        <v>149</v>
      </c>
      <c r="U567">
        <v>4.2</v>
      </c>
      <c r="V567">
        <v>41.16322581</v>
      </c>
      <c r="W567">
        <v>149.9</v>
      </c>
      <c r="X567">
        <v>4.3</v>
      </c>
      <c r="Y567">
        <v>26.552898549999998</v>
      </c>
      <c r="Z567">
        <v>78.712280699999994</v>
      </c>
      <c r="AA567">
        <v>3.5</v>
      </c>
      <c r="AB567">
        <v>14.535915490000001</v>
      </c>
      <c r="AC567">
        <v>93.094893619999993</v>
      </c>
      <c r="AD567" s="1">
        <v>43159</v>
      </c>
      <c r="AE567" t="s">
        <v>116</v>
      </c>
    </row>
    <row r="568" spans="1:31" x14ac:dyDescent="0.3">
      <c r="A568" t="s">
        <v>68</v>
      </c>
      <c r="B568" t="s">
        <v>32</v>
      </c>
      <c r="C568">
        <v>50</v>
      </c>
      <c r="D568">
        <v>1257</v>
      </c>
      <c r="E568">
        <v>2</v>
      </c>
      <c r="F568">
        <v>126</v>
      </c>
      <c r="G568">
        <v>110.99</v>
      </c>
      <c r="H568">
        <v>221.98</v>
      </c>
      <c r="I568">
        <v>20.55</v>
      </c>
      <c r="J568">
        <v>1</v>
      </c>
      <c r="K568">
        <v>700</v>
      </c>
      <c r="L568">
        <v>4.0999999999999996</v>
      </c>
      <c r="M568">
        <v>20</v>
      </c>
      <c r="N568">
        <v>8</v>
      </c>
      <c r="O568">
        <v>2</v>
      </c>
      <c r="P568">
        <v>2</v>
      </c>
      <c r="Q568">
        <v>2018</v>
      </c>
      <c r="R568">
        <v>1.2820512820000001</v>
      </c>
      <c r="S568">
        <v>5700</v>
      </c>
      <c r="T568">
        <v>23.99</v>
      </c>
      <c r="U568">
        <v>4.3</v>
      </c>
      <c r="V568">
        <v>12.55</v>
      </c>
      <c r="W568">
        <v>89.99</v>
      </c>
      <c r="X568">
        <v>4.0999999999999996</v>
      </c>
      <c r="Y568">
        <v>16.307647060000001</v>
      </c>
      <c r="Z568">
        <v>58.99</v>
      </c>
      <c r="AA568">
        <v>3.9</v>
      </c>
      <c r="AB568">
        <v>19.574999999999999</v>
      </c>
      <c r="AC568">
        <v>110.99</v>
      </c>
      <c r="AD568" s="1">
        <v>43159</v>
      </c>
      <c r="AE568" t="s">
        <v>115</v>
      </c>
    </row>
    <row r="569" spans="1:31" x14ac:dyDescent="0.3">
      <c r="A569" t="s">
        <v>24</v>
      </c>
      <c r="B569" t="s">
        <v>33</v>
      </c>
      <c r="C569">
        <v>42</v>
      </c>
      <c r="D569">
        <v>236</v>
      </c>
      <c r="E569">
        <v>21</v>
      </c>
      <c r="F569">
        <v>90</v>
      </c>
      <c r="G569">
        <v>205.68571428571425</v>
      </c>
      <c r="H569">
        <v>4319.3999999999996</v>
      </c>
      <c r="I569">
        <v>20.902380950000001</v>
      </c>
      <c r="J569">
        <v>1</v>
      </c>
      <c r="K569">
        <v>342</v>
      </c>
      <c r="L569">
        <v>4.0999999999999996</v>
      </c>
      <c r="M569">
        <v>20</v>
      </c>
      <c r="N569">
        <v>8</v>
      </c>
      <c r="O569">
        <v>2</v>
      </c>
      <c r="P569">
        <v>2</v>
      </c>
      <c r="Q569">
        <v>2018</v>
      </c>
      <c r="R569">
        <v>27.272727270000001</v>
      </c>
      <c r="S569">
        <v>3510</v>
      </c>
      <c r="T569">
        <v>128.2416667</v>
      </c>
      <c r="U569">
        <v>4.2</v>
      </c>
      <c r="V569">
        <v>15.926666669999999</v>
      </c>
      <c r="W569">
        <v>108</v>
      </c>
      <c r="X569">
        <v>4.2</v>
      </c>
      <c r="Y569">
        <v>18.253636360000002</v>
      </c>
      <c r="Z569">
        <v>182</v>
      </c>
      <c r="AA569">
        <v>3.8</v>
      </c>
      <c r="AB569">
        <v>19.329999999999998</v>
      </c>
      <c r="AC569">
        <v>220.77</v>
      </c>
      <c r="AD569" s="1">
        <v>43159</v>
      </c>
      <c r="AE569" t="s">
        <v>115</v>
      </c>
    </row>
    <row r="570" spans="1:31" x14ac:dyDescent="0.3">
      <c r="A570" t="s">
        <v>44</v>
      </c>
      <c r="B570" t="s">
        <v>33</v>
      </c>
      <c r="C570">
        <v>46</v>
      </c>
      <c r="D570">
        <v>501</v>
      </c>
      <c r="E570">
        <v>5</v>
      </c>
      <c r="F570">
        <v>90</v>
      </c>
      <c r="G570">
        <v>347</v>
      </c>
      <c r="H570">
        <v>1735</v>
      </c>
      <c r="I570">
        <v>17.175999999999998</v>
      </c>
      <c r="J570">
        <v>4</v>
      </c>
      <c r="K570">
        <v>363</v>
      </c>
      <c r="L570">
        <v>3.7</v>
      </c>
      <c r="M570">
        <v>20</v>
      </c>
      <c r="N570">
        <v>8</v>
      </c>
      <c r="O570">
        <v>2</v>
      </c>
      <c r="P570">
        <v>2</v>
      </c>
      <c r="Q570">
        <v>2018</v>
      </c>
      <c r="R570">
        <v>5.5555555559999998</v>
      </c>
      <c r="S570">
        <v>3042</v>
      </c>
      <c r="T570">
        <v>133</v>
      </c>
      <c r="U570">
        <v>4.2</v>
      </c>
      <c r="V570">
        <v>15.926666669999999</v>
      </c>
      <c r="W570">
        <v>108</v>
      </c>
      <c r="X570">
        <v>4.2</v>
      </c>
      <c r="Y570">
        <v>18.253636360000002</v>
      </c>
      <c r="Z570">
        <v>182</v>
      </c>
      <c r="AA570">
        <v>3.8</v>
      </c>
      <c r="AB570">
        <v>19.329999999999998</v>
      </c>
      <c r="AC570">
        <v>339.9</v>
      </c>
      <c r="AD570" s="1">
        <v>43158</v>
      </c>
      <c r="AE570" t="s">
        <v>115</v>
      </c>
    </row>
    <row r="571" spans="1:31" x14ac:dyDescent="0.3">
      <c r="A571" t="s">
        <v>70</v>
      </c>
      <c r="B571" t="s">
        <v>26</v>
      </c>
      <c r="C571">
        <v>39</v>
      </c>
      <c r="D571">
        <v>161</v>
      </c>
      <c r="E571">
        <v>18</v>
      </c>
      <c r="F571">
        <v>62</v>
      </c>
      <c r="G571">
        <v>39.99</v>
      </c>
      <c r="H571">
        <v>719.82</v>
      </c>
      <c r="I571">
        <v>13.74944444</v>
      </c>
      <c r="J571">
        <v>2</v>
      </c>
      <c r="K571">
        <v>350</v>
      </c>
      <c r="L571">
        <v>4</v>
      </c>
      <c r="M571">
        <v>20</v>
      </c>
      <c r="N571">
        <v>8</v>
      </c>
      <c r="O571">
        <v>2</v>
      </c>
      <c r="P571">
        <v>2</v>
      </c>
      <c r="Q571">
        <v>2018</v>
      </c>
      <c r="R571">
        <v>16.82242991</v>
      </c>
      <c r="S571">
        <v>3800</v>
      </c>
      <c r="T571">
        <v>89.9</v>
      </c>
      <c r="U571">
        <v>3.9</v>
      </c>
      <c r="V571">
        <v>19.20909091</v>
      </c>
      <c r="W571">
        <v>39.99</v>
      </c>
      <c r="X571">
        <v>4</v>
      </c>
      <c r="Y571">
        <v>13.74944444</v>
      </c>
      <c r="Z571">
        <v>39.99</v>
      </c>
      <c r="AA571">
        <v>4</v>
      </c>
      <c r="AB571">
        <v>13.74944444</v>
      </c>
      <c r="AC571">
        <v>39.99</v>
      </c>
      <c r="AD571" s="1">
        <v>43158</v>
      </c>
      <c r="AE571" t="s">
        <v>122</v>
      </c>
    </row>
    <row r="572" spans="1:31" x14ac:dyDescent="0.3">
      <c r="A572" t="s">
        <v>82</v>
      </c>
      <c r="B572" t="s">
        <v>30</v>
      </c>
      <c r="C572">
        <v>33</v>
      </c>
      <c r="D572">
        <v>300</v>
      </c>
      <c r="E572">
        <v>45</v>
      </c>
      <c r="F572">
        <v>202</v>
      </c>
      <c r="G572">
        <v>77.017777777777781</v>
      </c>
      <c r="H572">
        <v>3465.8</v>
      </c>
      <c r="I572">
        <v>11.513111110000001</v>
      </c>
      <c r="J572">
        <v>1</v>
      </c>
      <c r="K572">
        <v>207</v>
      </c>
      <c r="L572">
        <v>3.5</v>
      </c>
      <c r="M572">
        <v>20</v>
      </c>
      <c r="N572">
        <v>8</v>
      </c>
      <c r="O572">
        <v>2</v>
      </c>
      <c r="P572">
        <v>2</v>
      </c>
      <c r="Q572">
        <v>2018</v>
      </c>
      <c r="R572">
        <v>36.290322580000002</v>
      </c>
      <c r="S572">
        <v>2926</v>
      </c>
      <c r="T572">
        <v>149</v>
      </c>
      <c r="U572">
        <v>4.2</v>
      </c>
      <c r="V572">
        <v>41.16322581</v>
      </c>
      <c r="W572">
        <v>149.9</v>
      </c>
      <c r="X572">
        <v>4.3</v>
      </c>
      <c r="Y572">
        <v>26.552898549999998</v>
      </c>
      <c r="Z572">
        <v>78.712280699999994</v>
      </c>
      <c r="AA572">
        <v>3.5</v>
      </c>
      <c r="AB572">
        <v>14.535915490000001</v>
      </c>
      <c r="AC572">
        <v>93.094893619999993</v>
      </c>
      <c r="AD572" s="1">
        <v>43158</v>
      </c>
      <c r="AE572" t="s">
        <v>116</v>
      </c>
    </row>
    <row r="573" spans="1:31" x14ac:dyDescent="0.3">
      <c r="A573" t="s">
        <v>34</v>
      </c>
      <c r="B573" t="s">
        <v>30</v>
      </c>
      <c r="C573">
        <v>48</v>
      </c>
      <c r="D573">
        <v>894</v>
      </c>
      <c r="E573">
        <v>69</v>
      </c>
      <c r="F573">
        <v>202</v>
      </c>
      <c r="G573">
        <v>149.9</v>
      </c>
      <c r="H573">
        <v>10343.1</v>
      </c>
      <c r="I573">
        <v>26.552898549999998</v>
      </c>
      <c r="J573">
        <v>1</v>
      </c>
      <c r="K573">
        <v>533</v>
      </c>
      <c r="L573">
        <v>4.3</v>
      </c>
      <c r="M573">
        <v>20</v>
      </c>
      <c r="N573">
        <v>8</v>
      </c>
      <c r="O573">
        <v>2</v>
      </c>
      <c r="P573">
        <v>2</v>
      </c>
      <c r="Q573">
        <v>2018</v>
      </c>
      <c r="R573">
        <v>25.182481750000001</v>
      </c>
      <c r="S573">
        <v>4840</v>
      </c>
      <c r="T573">
        <v>149</v>
      </c>
      <c r="U573">
        <v>4.2</v>
      </c>
      <c r="V573">
        <v>41.16322581</v>
      </c>
      <c r="W573">
        <v>149.9</v>
      </c>
      <c r="X573">
        <v>4.3</v>
      </c>
      <c r="Y573">
        <v>26.552898549999998</v>
      </c>
      <c r="Z573">
        <v>78.712280699999994</v>
      </c>
      <c r="AA573">
        <v>3.5</v>
      </c>
      <c r="AB573">
        <v>14.535915490000001</v>
      </c>
      <c r="AC573">
        <v>150.3545455</v>
      </c>
      <c r="AD573" s="1">
        <v>43158</v>
      </c>
      <c r="AE573" t="s">
        <v>114</v>
      </c>
    </row>
    <row r="574" spans="1:31" x14ac:dyDescent="0.3">
      <c r="A574" t="s">
        <v>59</v>
      </c>
      <c r="B574" t="s">
        <v>32</v>
      </c>
      <c r="C574">
        <v>49</v>
      </c>
      <c r="D574">
        <v>1495</v>
      </c>
      <c r="E574">
        <v>7</v>
      </c>
      <c r="F574">
        <v>126</v>
      </c>
      <c r="G574">
        <v>84.99</v>
      </c>
      <c r="H574">
        <v>594.92999999999995</v>
      </c>
      <c r="I574">
        <v>15.86714286</v>
      </c>
      <c r="J574">
        <v>3</v>
      </c>
      <c r="K574">
        <v>600</v>
      </c>
      <c r="L574">
        <v>3.8</v>
      </c>
      <c r="M574">
        <v>20</v>
      </c>
      <c r="N574">
        <v>8</v>
      </c>
      <c r="O574">
        <v>2</v>
      </c>
      <c r="P574">
        <v>2</v>
      </c>
      <c r="Q574">
        <v>2018</v>
      </c>
      <c r="R574">
        <v>26.92307692</v>
      </c>
      <c r="S574">
        <v>8151</v>
      </c>
      <c r="T574">
        <v>23.99</v>
      </c>
      <c r="U574">
        <v>4.3</v>
      </c>
      <c r="V574">
        <v>12.55</v>
      </c>
      <c r="W574">
        <v>89.99</v>
      </c>
      <c r="X574">
        <v>4.0999999999999996</v>
      </c>
      <c r="Y574">
        <v>16.307647060000001</v>
      </c>
      <c r="Z574">
        <v>58.99</v>
      </c>
      <c r="AA574">
        <v>3.9</v>
      </c>
      <c r="AB574">
        <v>19.574999999999999</v>
      </c>
      <c r="AC574">
        <v>84.99</v>
      </c>
      <c r="AD574" s="1">
        <v>43157</v>
      </c>
      <c r="AE574" t="s">
        <v>115</v>
      </c>
    </row>
    <row r="575" spans="1:31" x14ac:dyDescent="0.3">
      <c r="A575" t="s">
        <v>72</v>
      </c>
      <c r="B575" t="s">
        <v>66</v>
      </c>
      <c r="C575">
        <v>44</v>
      </c>
      <c r="D575">
        <v>903</v>
      </c>
      <c r="E575">
        <v>44</v>
      </c>
      <c r="F575">
        <v>52</v>
      </c>
      <c r="G575">
        <v>69.899999999999991</v>
      </c>
      <c r="H575">
        <v>3075.6</v>
      </c>
      <c r="I575">
        <v>16.115909089999999</v>
      </c>
      <c r="J575">
        <v>6</v>
      </c>
      <c r="K575">
        <v>2600</v>
      </c>
      <c r="L575">
        <v>4.0999999999999996</v>
      </c>
      <c r="M575">
        <v>20</v>
      </c>
      <c r="N575">
        <v>8</v>
      </c>
      <c r="O575">
        <v>2</v>
      </c>
      <c r="P575">
        <v>2</v>
      </c>
      <c r="Q575">
        <v>2018</v>
      </c>
      <c r="R575">
        <v>10.653753030000001</v>
      </c>
      <c r="S575">
        <v>15000</v>
      </c>
      <c r="T575">
        <v>69.900000000000006</v>
      </c>
      <c r="U575">
        <v>4.0999999999999996</v>
      </c>
      <c r="V575">
        <v>16.115909089999999</v>
      </c>
      <c r="W575">
        <v>38.4</v>
      </c>
      <c r="X575">
        <v>3.7</v>
      </c>
      <c r="Y575">
        <v>18.685555560000001</v>
      </c>
      <c r="Z575">
        <v>99.9</v>
      </c>
      <c r="AA575">
        <v>4.4000000000000004</v>
      </c>
      <c r="AB575">
        <v>28.89076923</v>
      </c>
      <c r="AC575">
        <v>69.995327099999997</v>
      </c>
      <c r="AD575" s="1">
        <v>43157</v>
      </c>
      <c r="AE575" t="s">
        <v>115</v>
      </c>
    </row>
    <row r="576" spans="1:31" x14ac:dyDescent="0.3">
      <c r="A576" t="s">
        <v>83</v>
      </c>
      <c r="B576" t="s">
        <v>36</v>
      </c>
      <c r="C576">
        <v>36</v>
      </c>
      <c r="D576">
        <v>450</v>
      </c>
      <c r="E576">
        <v>2</v>
      </c>
      <c r="F576">
        <v>160</v>
      </c>
      <c r="G576">
        <v>101</v>
      </c>
      <c r="H576">
        <v>202</v>
      </c>
      <c r="I576">
        <v>43.555</v>
      </c>
      <c r="J576">
        <v>1</v>
      </c>
      <c r="K576">
        <v>9000</v>
      </c>
      <c r="L576">
        <v>4.0999999999999996</v>
      </c>
      <c r="M576">
        <v>20</v>
      </c>
      <c r="N576">
        <v>8</v>
      </c>
      <c r="O576">
        <v>2</v>
      </c>
      <c r="P576">
        <v>2</v>
      </c>
      <c r="Q576">
        <v>2018</v>
      </c>
      <c r="R576">
        <v>25</v>
      </c>
      <c r="S576">
        <v>19656</v>
      </c>
      <c r="T576">
        <v>50.545161290000003</v>
      </c>
      <c r="U576">
        <v>4.0999999999999996</v>
      </c>
      <c r="V576">
        <v>16.611538459999998</v>
      </c>
      <c r="W576">
        <v>50.9</v>
      </c>
      <c r="X576">
        <v>4.2</v>
      </c>
      <c r="Y576">
        <v>17.519444440000001</v>
      </c>
      <c r="Z576">
        <v>50.357142860000003</v>
      </c>
      <c r="AA576">
        <v>4.0999999999999996</v>
      </c>
      <c r="AB576">
        <v>18.281874999999999</v>
      </c>
      <c r="AC576">
        <v>99.5</v>
      </c>
      <c r="AD576" s="1">
        <v>43157</v>
      </c>
      <c r="AE576" t="s">
        <v>115</v>
      </c>
    </row>
    <row r="577" spans="1:31" x14ac:dyDescent="0.3">
      <c r="A577" t="s">
        <v>31</v>
      </c>
      <c r="B577" t="s">
        <v>32</v>
      </c>
      <c r="C577">
        <v>40</v>
      </c>
      <c r="D577">
        <v>409</v>
      </c>
      <c r="E577">
        <v>21</v>
      </c>
      <c r="F577">
        <v>62</v>
      </c>
      <c r="G577">
        <v>47.335238095238097</v>
      </c>
      <c r="H577">
        <v>994.04</v>
      </c>
      <c r="I577">
        <v>10.20047619</v>
      </c>
      <c r="J577">
        <v>1</v>
      </c>
      <c r="K577">
        <v>1110</v>
      </c>
      <c r="L577">
        <v>4.2</v>
      </c>
      <c r="M577">
        <v>20</v>
      </c>
      <c r="N577">
        <v>8</v>
      </c>
      <c r="O577">
        <v>2</v>
      </c>
      <c r="P577">
        <v>2</v>
      </c>
      <c r="Q577">
        <v>2018</v>
      </c>
      <c r="R577">
        <v>13.548387099999999</v>
      </c>
      <c r="S577">
        <v>3762</v>
      </c>
      <c r="T577">
        <v>23.99</v>
      </c>
      <c r="U577">
        <v>4.3</v>
      </c>
      <c r="V577">
        <v>12.55</v>
      </c>
      <c r="W577">
        <v>89.99</v>
      </c>
      <c r="X577">
        <v>4.0999999999999996</v>
      </c>
      <c r="Y577">
        <v>16.307647060000001</v>
      </c>
      <c r="Z577">
        <v>58.99</v>
      </c>
      <c r="AA577">
        <v>3.9</v>
      </c>
      <c r="AB577">
        <v>19.574999999999999</v>
      </c>
      <c r="AC577">
        <v>47.307894740000002</v>
      </c>
      <c r="AD577" s="1">
        <v>43157</v>
      </c>
      <c r="AE577" t="s">
        <v>122</v>
      </c>
    </row>
    <row r="578" spans="1:31" x14ac:dyDescent="0.3">
      <c r="A578" t="s">
        <v>31</v>
      </c>
      <c r="B578" t="s">
        <v>32</v>
      </c>
      <c r="C578">
        <v>40</v>
      </c>
      <c r="D578">
        <v>409</v>
      </c>
      <c r="E578">
        <v>21</v>
      </c>
      <c r="F578">
        <v>62</v>
      </c>
      <c r="G578">
        <v>47.335238095238097</v>
      </c>
      <c r="H578">
        <v>994.04</v>
      </c>
      <c r="I578">
        <v>10.20047619</v>
      </c>
      <c r="J578">
        <v>1</v>
      </c>
      <c r="K578">
        <v>1110</v>
      </c>
      <c r="L578">
        <v>4.2</v>
      </c>
      <c r="M578">
        <v>20</v>
      </c>
      <c r="N578">
        <v>8</v>
      </c>
      <c r="O578">
        <v>2</v>
      </c>
      <c r="P578">
        <v>2</v>
      </c>
      <c r="Q578">
        <v>2018</v>
      </c>
      <c r="R578">
        <v>13.548387099999999</v>
      </c>
      <c r="S578">
        <v>3762</v>
      </c>
      <c r="T578">
        <v>23.99</v>
      </c>
      <c r="U578">
        <v>4.3</v>
      </c>
      <c r="V578">
        <v>12.55</v>
      </c>
      <c r="W578">
        <v>89.99</v>
      </c>
      <c r="X578">
        <v>4.0999999999999996</v>
      </c>
      <c r="Y578">
        <v>16.307647060000001</v>
      </c>
      <c r="Z578">
        <v>58.99</v>
      </c>
      <c r="AA578">
        <v>3.9</v>
      </c>
      <c r="AB578">
        <v>19.574999999999999</v>
      </c>
      <c r="AC578">
        <v>47.307894740000002</v>
      </c>
      <c r="AD578" s="1">
        <v>43156</v>
      </c>
      <c r="AE578" t="s">
        <v>122</v>
      </c>
    </row>
    <row r="579" spans="1:31" x14ac:dyDescent="0.3">
      <c r="A579" t="s">
        <v>29</v>
      </c>
      <c r="B579" t="s">
        <v>30</v>
      </c>
      <c r="C579">
        <v>45</v>
      </c>
      <c r="D579">
        <v>236</v>
      </c>
      <c r="E579">
        <v>30</v>
      </c>
      <c r="F579">
        <v>202</v>
      </c>
      <c r="G579">
        <v>84.573000000000008</v>
      </c>
      <c r="H579">
        <v>2537.19</v>
      </c>
      <c r="I579">
        <v>14.096</v>
      </c>
      <c r="J579">
        <v>1</v>
      </c>
      <c r="K579">
        <v>173</v>
      </c>
      <c r="L579">
        <v>4</v>
      </c>
      <c r="M579">
        <v>20</v>
      </c>
      <c r="N579">
        <v>8</v>
      </c>
      <c r="O579">
        <v>2</v>
      </c>
      <c r="P579">
        <v>2</v>
      </c>
      <c r="Q579">
        <v>2018</v>
      </c>
      <c r="R579">
        <v>29.41176471</v>
      </c>
      <c r="S579">
        <v>2808</v>
      </c>
      <c r="T579">
        <v>149</v>
      </c>
      <c r="U579">
        <v>4.2</v>
      </c>
      <c r="V579">
        <v>41.16322581</v>
      </c>
      <c r="W579">
        <v>149.9</v>
      </c>
      <c r="X579">
        <v>4.3</v>
      </c>
      <c r="Y579">
        <v>26.552898549999998</v>
      </c>
      <c r="Z579">
        <v>78.712280699999994</v>
      </c>
      <c r="AA579">
        <v>3.5</v>
      </c>
      <c r="AB579">
        <v>14.535915490000001</v>
      </c>
      <c r="AC579">
        <v>90.534000000000006</v>
      </c>
      <c r="AD579" s="1">
        <v>43156</v>
      </c>
      <c r="AE579" t="s">
        <v>122</v>
      </c>
    </row>
    <row r="580" spans="1:31" x14ac:dyDescent="0.3">
      <c r="A580" t="s">
        <v>51</v>
      </c>
      <c r="B580" t="s">
        <v>36</v>
      </c>
      <c r="C580">
        <v>57</v>
      </c>
      <c r="D580">
        <v>339</v>
      </c>
      <c r="E580">
        <v>8</v>
      </c>
      <c r="F580">
        <v>160</v>
      </c>
      <c r="G580">
        <v>51.4</v>
      </c>
      <c r="H580">
        <v>411.2</v>
      </c>
      <c r="I580">
        <v>14.08375</v>
      </c>
      <c r="J580">
        <v>2</v>
      </c>
      <c r="K580">
        <v>1800</v>
      </c>
      <c r="L580">
        <v>4.2</v>
      </c>
      <c r="M580">
        <v>20</v>
      </c>
      <c r="N580">
        <v>8</v>
      </c>
      <c r="O580">
        <v>2</v>
      </c>
      <c r="P580">
        <v>2</v>
      </c>
      <c r="Q580">
        <v>2018</v>
      </c>
      <c r="R580">
        <v>14.03508772</v>
      </c>
      <c r="S580">
        <v>32560</v>
      </c>
      <c r="T580">
        <v>50.545161290000003</v>
      </c>
      <c r="U580">
        <v>4.0999999999999996</v>
      </c>
      <c r="V580">
        <v>16.611538459999998</v>
      </c>
      <c r="W580">
        <v>50.9</v>
      </c>
      <c r="X580">
        <v>4.2</v>
      </c>
      <c r="Y580">
        <v>17.519444440000001</v>
      </c>
      <c r="Z580">
        <v>50.357142860000003</v>
      </c>
      <c r="AA580">
        <v>4.0999999999999996</v>
      </c>
      <c r="AB580">
        <v>18.281874999999999</v>
      </c>
      <c r="AC580">
        <v>49.9</v>
      </c>
      <c r="AD580" s="1">
        <v>43155</v>
      </c>
      <c r="AE580" t="s">
        <v>114</v>
      </c>
    </row>
    <row r="581" spans="1:31" x14ac:dyDescent="0.3">
      <c r="A581" t="s">
        <v>44</v>
      </c>
      <c r="B581" t="s">
        <v>33</v>
      </c>
      <c r="C581">
        <v>46</v>
      </c>
      <c r="D581">
        <v>501</v>
      </c>
      <c r="E581">
        <v>5</v>
      </c>
      <c r="F581">
        <v>90</v>
      </c>
      <c r="G581">
        <v>347</v>
      </c>
      <c r="H581">
        <v>1735</v>
      </c>
      <c r="I581">
        <v>17.175999999999998</v>
      </c>
      <c r="J581">
        <v>4</v>
      </c>
      <c r="K581">
        <v>363</v>
      </c>
      <c r="L581">
        <v>3.7</v>
      </c>
      <c r="M581">
        <v>20</v>
      </c>
      <c r="N581">
        <v>8</v>
      </c>
      <c r="O581">
        <v>2</v>
      </c>
      <c r="P581">
        <v>2</v>
      </c>
      <c r="Q581">
        <v>2018</v>
      </c>
      <c r="R581">
        <v>5.5555555559999998</v>
      </c>
      <c r="S581">
        <v>3042</v>
      </c>
      <c r="T581">
        <v>133</v>
      </c>
      <c r="U581">
        <v>4.2</v>
      </c>
      <c r="V581">
        <v>15.926666669999999</v>
      </c>
      <c r="W581">
        <v>108</v>
      </c>
      <c r="X581">
        <v>4.2</v>
      </c>
      <c r="Y581">
        <v>18.253636360000002</v>
      </c>
      <c r="Z581">
        <v>182</v>
      </c>
      <c r="AA581">
        <v>3.8</v>
      </c>
      <c r="AB581">
        <v>19.329999999999998</v>
      </c>
      <c r="AC581">
        <v>339.9</v>
      </c>
      <c r="AD581" s="1">
        <v>43154</v>
      </c>
      <c r="AE581" t="s">
        <v>115</v>
      </c>
    </row>
    <row r="582" spans="1:31" x14ac:dyDescent="0.3">
      <c r="A582" t="s">
        <v>48</v>
      </c>
      <c r="B582" t="s">
        <v>49</v>
      </c>
      <c r="C582">
        <v>29</v>
      </c>
      <c r="D582">
        <v>178</v>
      </c>
      <c r="E582">
        <v>11</v>
      </c>
      <c r="F582">
        <v>12</v>
      </c>
      <c r="G582">
        <v>117.89090909090909</v>
      </c>
      <c r="H582">
        <v>1296.8</v>
      </c>
      <c r="I582">
        <v>13.880909089999999</v>
      </c>
      <c r="J582">
        <v>1</v>
      </c>
      <c r="K582">
        <v>400</v>
      </c>
      <c r="L582">
        <v>4.4000000000000004</v>
      </c>
      <c r="M582">
        <v>20</v>
      </c>
      <c r="N582">
        <v>8</v>
      </c>
      <c r="O582">
        <v>2</v>
      </c>
      <c r="P582">
        <v>2</v>
      </c>
      <c r="Q582">
        <v>2018</v>
      </c>
      <c r="R582">
        <v>13.414634149999999</v>
      </c>
      <c r="S582">
        <v>4693</v>
      </c>
      <c r="T582">
        <v>56.99</v>
      </c>
      <c r="U582">
        <v>4.3</v>
      </c>
      <c r="V582">
        <v>14.557499999999999</v>
      </c>
      <c r="W582">
        <v>117.8888889</v>
      </c>
      <c r="X582">
        <v>4.4000000000000004</v>
      </c>
      <c r="Y582">
        <v>13.880909089999999</v>
      </c>
      <c r="Z582">
        <v>117.8888889</v>
      </c>
      <c r="AA582">
        <v>4.4000000000000004</v>
      </c>
      <c r="AB582">
        <v>13.880909089999999</v>
      </c>
      <c r="AC582">
        <v>117.9</v>
      </c>
      <c r="AD582" s="1">
        <v>43154</v>
      </c>
      <c r="AE582" t="s">
        <v>115</v>
      </c>
    </row>
    <row r="583" spans="1:31" x14ac:dyDescent="0.3">
      <c r="A583" t="s">
        <v>47</v>
      </c>
      <c r="B583" t="s">
        <v>32</v>
      </c>
      <c r="C583">
        <v>51</v>
      </c>
      <c r="D583">
        <v>625</v>
      </c>
      <c r="E583">
        <v>15</v>
      </c>
      <c r="F583">
        <v>126</v>
      </c>
      <c r="G583">
        <v>349.9</v>
      </c>
      <c r="H583">
        <v>5248.5</v>
      </c>
      <c r="I583">
        <v>23.205333329999998</v>
      </c>
      <c r="J583">
        <v>1</v>
      </c>
      <c r="K583">
        <v>900</v>
      </c>
      <c r="L583">
        <v>4.3</v>
      </c>
      <c r="M583">
        <v>20</v>
      </c>
      <c r="N583">
        <v>8</v>
      </c>
      <c r="O583">
        <v>2</v>
      </c>
      <c r="P583">
        <v>2</v>
      </c>
      <c r="Q583">
        <v>2018</v>
      </c>
      <c r="R583">
        <v>11.27717391</v>
      </c>
      <c r="S583">
        <v>11400</v>
      </c>
      <c r="T583">
        <v>23.99</v>
      </c>
      <c r="U583">
        <v>4.3</v>
      </c>
      <c r="V583">
        <v>12.55</v>
      </c>
      <c r="W583">
        <v>89.99</v>
      </c>
      <c r="X583">
        <v>4.0999999999999996</v>
      </c>
      <c r="Y583">
        <v>16.307647060000001</v>
      </c>
      <c r="Z583">
        <v>58.99</v>
      </c>
      <c r="AA583">
        <v>3.9</v>
      </c>
      <c r="AB583">
        <v>19.574999999999999</v>
      </c>
      <c r="AC583">
        <v>349.9</v>
      </c>
      <c r="AD583" s="1">
        <v>43154</v>
      </c>
      <c r="AE583" t="s">
        <v>114</v>
      </c>
    </row>
    <row r="584" spans="1:31" x14ac:dyDescent="0.3">
      <c r="A584" t="s">
        <v>60</v>
      </c>
      <c r="B584" t="s">
        <v>33</v>
      </c>
      <c r="C584">
        <v>35</v>
      </c>
      <c r="D584">
        <v>591</v>
      </c>
      <c r="E584">
        <v>14</v>
      </c>
      <c r="F584">
        <v>90</v>
      </c>
      <c r="G584">
        <v>145.99428571428572</v>
      </c>
      <c r="H584">
        <v>2043.92</v>
      </c>
      <c r="I584">
        <v>15.12928571</v>
      </c>
      <c r="J584">
        <v>3</v>
      </c>
      <c r="K584">
        <v>444</v>
      </c>
      <c r="L584">
        <v>4</v>
      </c>
      <c r="M584">
        <v>20</v>
      </c>
      <c r="N584">
        <v>8</v>
      </c>
      <c r="O584">
        <v>2</v>
      </c>
      <c r="P584">
        <v>2</v>
      </c>
      <c r="Q584">
        <v>2018</v>
      </c>
      <c r="R584">
        <v>19.444444440000002</v>
      </c>
      <c r="S584">
        <v>4480</v>
      </c>
      <c r="T584">
        <v>128.2416667</v>
      </c>
      <c r="U584">
        <v>4.2</v>
      </c>
      <c r="V584">
        <v>15.926666669999999</v>
      </c>
      <c r="W584">
        <v>108</v>
      </c>
      <c r="X584">
        <v>4.2</v>
      </c>
      <c r="Y584">
        <v>18.253636360000002</v>
      </c>
      <c r="Z584">
        <v>182</v>
      </c>
      <c r="AA584">
        <v>3.8</v>
      </c>
      <c r="AB584">
        <v>19.329999999999998</v>
      </c>
      <c r="AC584">
        <v>148.5</v>
      </c>
      <c r="AD584" s="1">
        <v>43153</v>
      </c>
      <c r="AE584" t="s">
        <v>115</v>
      </c>
    </row>
    <row r="585" spans="1:31" x14ac:dyDescent="0.3">
      <c r="A585" t="s">
        <v>51</v>
      </c>
      <c r="B585" t="s">
        <v>36</v>
      </c>
      <c r="C585">
        <v>57</v>
      </c>
      <c r="D585">
        <v>339</v>
      </c>
      <c r="E585">
        <v>8</v>
      </c>
      <c r="F585">
        <v>160</v>
      </c>
      <c r="G585">
        <v>51.4</v>
      </c>
      <c r="H585">
        <v>411.2</v>
      </c>
      <c r="I585">
        <v>14.08375</v>
      </c>
      <c r="J585">
        <v>2</v>
      </c>
      <c r="K585">
        <v>1800</v>
      </c>
      <c r="L585">
        <v>4.2</v>
      </c>
      <c r="M585">
        <v>20</v>
      </c>
      <c r="N585">
        <v>8</v>
      </c>
      <c r="O585">
        <v>2</v>
      </c>
      <c r="P585">
        <v>2</v>
      </c>
      <c r="Q585">
        <v>2018</v>
      </c>
      <c r="R585">
        <v>14.03508772</v>
      </c>
      <c r="S585">
        <v>32560</v>
      </c>
      <c r="T585">
        <v>50.545161290000003</v>
      </c>
      <c r="U585">
        <v>4.0999999999999996</v>
      </c>
      <c r="V585">
        <v>16.611538459999998</v>
      </c>
      <c r="W585">
        <v>50.9</v>
      </c>
      <c r="X585">
        <v>4.2</v>
      </c>
      <c r="Y585">
        <v>17.519444440000001</v>
      </c>
      <c r="Z585">
        <v>50.357142860000003</v>
      </c>
      <c r="AA585">
        <v>4.0999999999999996</v>
      </c>
      <c r="AB585">
        <v>18.281874999999999</v>
      </c>
      <c r="AC585">
        <v>49.9</v>
      </c>
      <c r="AD585" s="1">
        <v>43153</v>
      </c>
      <c r="AE585" t="s">
        <v>114</v>
      </c>
    </row>
    <row r="586" spans="1:31" x14ac:dyDescent="0.3">
      <c r="A586" t="s">
        <v>45</v>
      </c>
      <c r="B586" t="s">
        <v>33</v>
      </c>
      <c r="C586">
        <v>35</v>
      </c>
      <c r="D586">
        <v>514</v>
      </c>
      <c r="E586">
        <v>6</v>
      </c>
      <c r="F586">
        <v>90</v>
      </c>
      <c r="G586">
        <v>182</v>
      </c>
      <c r="H586">
        <v>1092</v>
      </c>
      <c r="I586">
        <v>19.329999999999998</v>
      </c>
      <c r="J586">
        <v>2</v>
      </c>
      <c r="K586">
        <v>4338</v>
      </c>
      <c r="L586">
        <v>3.8</v>
      </c>
      <c r="M586">
        <v>20</v>
      </c>
      <c r="N586">
        <v>8</v>
      </c>
      <c r="O586">
        <v>2</v>
      </c>
      <c r="P586">
        <v>2</v>
      </c>
      <c r="Q586">
        <v>2018</v>
      </c>
      <c r="R586">
        <v>5.5045871560000004</v>
      </c>
      <c r="S586">
        <v>2856</v>
      </c>
      <c r="T586">
        <v>128.2416667</v>
      </c>
      <c r="U586">
        <v>4.2</v>
      </c>
      <c r="V586">
        <v>15.926666669999999</v>
      </c>
      <c r="W586">
        <v>108</v>
      </c>
      <c r="X586">
        <v>4.2</v>
      </c>
      <c r="Y586">
        <v>18.253636360000002</v>
      </c>
      <c r="Z586">
        <v>182</v>
      </c>
      <c r="AA586">
        <v>3.8</v>
      </c>
      <c r="AB586">
        <v>19.329999999999998</v>
      </c>
      <c r="AC586">
        <v>199</v>
      </c>
      <c r="AD586" s="1">
        <v>43153</v>
      </c>
      <c r="AE586" t="s">
        <v>115</v>
      </c>
    </row>
    <row r="587" spans="1:31" x14ac:dyDescent="0.3">
      <c r="A587" t="s">
        <v>27</v>
      </c>
      <c r="B587" t="s">
        <v>36</v>
      </c>
      <c r="C587">
        <v>58</v>
      </c>
      <c r="D587">
        <v>340</v>
      </c>
      <c r="E587">
        <v>44</v>
      </c>
      <c r="F587">
        <v>160</v>
      </c>
      <c r="G587">
        <v>51.081818181818178</v>
      </c>
      <c r="H587">
        <v>2247.6</v>
      </c>
      <c r="I587">
        <v>16.283409089999999</v>
      </c>
      <c r="J587">
        <v>2</v>
      </c>
      <c r="K587">
        <v>1500</v>
      </c>
      <c r="L587">
        <v>4</v>
      </c>
      <c r="M587">
        <v>20</v>
      </c>
      <c r="N587">
        <v>8</v>
      </c>
      <c r="O587">
        <v>2</v>
      </c>
      <c r="P587">
        <v>2</v>
      </c>
      <c r="Q587">
        <v>2018</v>
      </c>
      <c r="R587">
        <v>28.387096769999999</v>
      </c>
      <c r="S587">
        <v>19800</v>
      </c>
      <c r="T587">
        <v>50.545161290000003</v>
      </c>
      <c r="U587">
        <v>4.0999999999999996</v>
      </c>
      <c r="V587">
        <v>16.611538459999998</v>
      </c>
      <c r="W587">
        <v>50.9</v>
      </c>
      <c r="X587">
        <v>4.2</v>
      </c>
      <c r="Y587">
        <v>17.519444440000001</v>
      </c>
      <c r="Z587">
        <v>50.357142860000003</v>
      </c>
      <c r="AA587">
        <v>4.0999999999999996</v>
      </c>
      <c r="AB587">
        <v>18.281874999999999</v>
      </c>
      <c r="AC587">
        <v>49.9</v>
      </c>
      <c r="AD587" s="1">
        <v>43153</v>
      </c>
      <c r="AE587" t="s">
        <v>115</v>
      </c>
    </row>
    <row r="588" spans="1:31" x14ac:dyDescent="0.3">
      <c r="A588" t="s">
        <v>79</v>
      </c>
      <c r="B588" t="s">
        <v>32</v>
      </c>
      <c r="C588">
        <v>55</v>
      </c>
      <c r="D588">
        <v>388</v>
      </c>
      <c r="E588">
        <v>16</v>
      </c>
      <c r="F588">
        <v>126</v>
      </c>
      <c r="G588">
        <v>29.9</v>
      </c>
      <c r="H588">
        <v>478.4</v>
      </c>
      <c r="I588">
        <v>10.09125</v>
      </c>
      <c r="J588">
        <v>1</v>
      </c>
      <c r="K588">
        <v>250</v>
      </c>
      <c r="L588">
        <v>4.5</v>
      </c>
      <c r="M588">
        <v>20</v>
      </c>
      <c r="N588">
        <v>8</v>
      </c>
      <c r="O588">
        <v>2</v>
      </c>
      <c r="P588">
        <v>2</v>
      </c>
      <c r="Q588">
        <v>2018</v>
      </c>
      <c r="R588">
        <v>12.90322581</v>
      </c>
      <c r="S588">
        <v>1200</v>
      </c>
      <c r="T588">
        <v>23.99</v>
      </c>
      <c r="U588">
        <v>4.3</v>
      </c>
      <c r="V588">
        <v>12.55</v>
      </c>
      <c r="W588">
        <v>89.99</v>
      </c>
      <c r="X588">
        <v>4.0999999999999996</v>
      </c>
      <c r="Y588">
        <v>16.307647060000001</v>
      </c>
      <c r="Z588">
        <v>58.99</v>
      </c>
      <c r="AA588">
        <v>3.9</v>
      </c>
      <c r="AB588">
        <v>19.574999999999999</v>
      </c>
      <c r="AC588">
        <v>29.9</v>
      </c>
      <c r="AD588" s="1">
        <v>43153</v>
      </c>
      <c r="AE588" t="s">
        <v>122</v>
      </c>
    </row>
    <row r="589" spans="1:31" x14ac:dyDescent="0.3">
      <c r="A589" t="s">
        <v>55</v>
      </c>
      <c r="B589" t="s">
        <v>40</v>
      </c>
      <c r="C589">
        <v>54</v>
      </c>
      <c r="D589">
        <v>1012</v>
      </c>
      <c r="E589">
        <v>1</v>
      </c>
      <c r="F589">
        <v>62</v>
      </c>
      <c r="G589">
        <v>99.99</v>
      </c>
      <c r="H589">
        <v>99.99</v>
      </c>
      <c r="I589">
        <v>13.72</v>
      </c>
      <c r="J589">
        <v>1</v>
      </c>
      <c r="K589">
        <v>1200</v>
      </c>
      <c r="L589">
        <v>4.2</v>
      </c>
      <c r="M589">
        <v>20</v>
      </c>
      <c r="N589">
        <v>8</v>
      </c>
      <c r="O589">
        <v>2</v>
      </c>
      <c r="P589">
        <v>2</v>
      </c>
      <c r="Q589">
        <v>2018</v>
      </c>
      <c r="R589">
        <v>8.7087087089999997</v>
      </c>
      <c r="S589">
        <v>15750</v>
      </c>
      <c r="T589">
        <v>99.99</v>
      </c>
      <c r="U589">
        <v>4.2</v>
      </c>
      <c r="V589">
        <v>13.72</v>
      </c>
      <c r="W589">
        <v>129.99</v>
      </c>
      <c r="X589">
        <v>4.3</v>
      </c>
      <c r="Y589">
        <v>16.71</v>
      </c>
      <c r="Z589">
        <v>99.99</v>
      </c>
      <c r="AA589">
        <v>4.2</v>
      </c>
      <c r="AB589">
        <v>13.72</v>
      </c>
      <c r="AC589">
        <v>99.99</v>
      </c>
      <c r="AD589" s="1">
        <v>43153</v>
      </c>
      <c r="AE589" t="s">
        <v>122</v>
      </c>
    </row>
    <row r="590" spans="1:31" x14ac:dyDescent="0.3">
      <c r="A590" t="s">
        <v>50</v>
      </c>
      <c r="B590" t="s">
        <v>26</v>
      </c>
      <c r="C590">
        <v>55</v>
      </c>
      <c r="D590">
        <v>312</v>
      </c>
      <c r="E590">
        <v>13</v>
      </c>
      <c r="F590">
        <v>62</v>
      </c>
      <c r="G590">
        <v>92</v>
      </c>
      <c r="H590">
        <v>1196</v>
      </c>
      <c r="I590">
        <v>16.194615379999998</v>
      </c>
      <c r="J590">
        <v>1</v>
      </c>
      <c r="K590">
        <v>1550</v>
      </c>
      <c r="L590">
        <v>3.3</v>
      </c>
      <c r="M590">
        <v>20</v>
      </c>
      <c r="N590">
        <v>8</v>
      </c>
      <c r="O590">
        <v>2</v>
      </c>
      <c r="P590">
        <v>2</v>
      </c>
      <c r="Q590">
        <v>2018</v>
      </c>
      <c r="R590">
        <v>17.567567570000001</v>
      </c>
      <c r="S590">
        <v>20944</v>
      </c>
      <c r="T590">
        <v>86.9</v>
      </c>
      <c r="U590">
        <v>3.9</v>
      </c>
      <c r="V590">
        <v>19.20909091</v>
      </c>
      <c r="W590">
        <v>92</v>
      </c>
      <c r="X590">
        <v>3.3</v>
      </c>
      <c r="Y590">
        <v>16.194615379999998</v>
      </c>
      <c r="Z590">
        <v>39.99</v>
      </c>
      <c r="AA590">
        <v>4</v>
      </c>
      <c r="AB590">
        <v>13.74944444</v>
      </c>
      <c r="AC590">
        <v>98.3</v>
      </c>
      <c r="AD590" s="1">
        <v>43153</v>
      </c>
      <c r="AE590" t="s">
        <v>115</v>
      </c>
    </row>
    <row r="591" spans="1:31" x14ac:dyDescent="0.3">
      <c r="A591" t="s">
        <v>43</v>
      </c>
      <c r="B591" t="s">
        <v>33</v>
      </c>
      <c r="C591">
        <v>59</v>
      </c>
      <c r="D591">
        <v>319</v>
      </c>
      <c r="E591">
        <v>1</v>
      </c>
      <c r="F591">
        <v>90</v>
      </c>
      <c r="G591">
        <v>78</v>
      </c>
      <c r="H591">
        <v>78</v>
      </c>
      <c r="I591">
        <v>15.3</v>
      </c>
      <c r="J591">
        <v>4</v>
      </c>
      <c r="K591">
        <v>250</v>
      </c>
      <c r="L591">
        <v>3.9</v>
      </c>
      <c r="M591">
        <v>20</v>
      </c>
      <c r="N591">
        <v>8</v>
      </c>
      <c r="O591">
        <v>2</v>
      </c>
      <c r="P591">
        <v>2</v>
      </c>
      <c r="Q591">
        <v>2018</v>
      </c>
      <c r="R591">
        <v>0.71942446000000004</v>
      </c>
      <c r="S591">
        <v>640</v>
      </c>
      <c r="T591">
        <v>128.2416667</v>
      </c>
      <c r="U591">
        <v>4.2</v>
      </c>
      <c r="V591">
        <v>15.926666669999999</v>
      </c>
      <c r="W591">
        <v>108</v>
      </c>
      <c r="X591">
        <v>4.2</v>
      </c>
      <c r="Y591">
        <v>18.253636360000002</v>
      </c>
      <c r="Z591">
        <v>182</v>
      </c>
      <c r="AA591">
        <v>3.8</v>
      </c>
      <c r="AB591">
        <v>19.329999999999998</v>
      </c>
      <c r="AC591">
        <v>78</v>
      </c>
      <c r="AD591" s="1">
        <v>43152</v>
      </c>
      <c r="AE591" t="s">
        <v>116</v>
      </c>
    </row>
    <row r="592" spans="1:31" x14ac:dyDescent="0.3">
      <c r="A592" t="s">
        <v>56</v>
      </c>
      <c r="B592" t="s">
        <v>36</v>
      </c>
      <c r="C592">
        <v>57</v>
      </c>
      <c r="D592">
        <v>366</v>
      </c>
      <c r="E592">
        <v>48</v>
      </c>
      <c r="F592">
        <v>160</v>
      </c>
      <c r="G592">
        <v>50.233333333333327</v>
      </c>
      <c r="H592">
        <v>2411.1999999999998</v>
      </c>
      <c r="I592">
        <v>18.281874999999999</v>
      </c>
      <c r="J592">
        <v>2</v>
      </c>
      <c r="K592">
        <v>1650</v>
      </c>
      <c r="L592">
        <v>4.0999999999999996</v>
      </c>
      <c r="M592">
        <v>20</v>
      </c>
      <c r="N592">
        <v>8</v>
      </c>
      <c r="O592">
        <v>2</v>
      </c>
      <c r="P592">
        <v>2</v>
      </c>
      <c r="Q592">
        <v>2018</v>
      </c>
      <c r="R592">
        <v>25.263157889999999</v>
      </c>
      <c r="S592">
        <v>19800</v>
      </c>
      <c r="T592">
        <v>50.545161290000003</v>
      </c>
      <c r="U592">
        <v>4.0999999999999996</v>
      </c>
      <c r="V592">
        <v>16.611538459999998</v>
      </c>
      <c r="W592">
        <v>50.9</v>
      </c>
      <c r="X592">
        <v>4.2</v>
      </c>
      <c r="Y592">
        <v>17.519444440000001</v>
      </c>
      <c r="Z592">
        <v>50.357142860000003</v>
      </c>
      <c r="AA592">
        <v>4.0999999999999996</v>
      </c>
      <c r="AB592">
        <v>18.281874999999999</v>
      </c>
      <c r="AC592">
        <v>49.9</v>
      </c>
      <c r="AD592" s="1">
        <v>43152</v>
      </c>
      <c r="AE592" t="s">
        <v>122</v>
      </c>
    </row>
    <row r="593" spans="1:31" x14ac:dyDescent="0.3">
      <c r="A593" t="s">
        <v>81</v>
      </c>
      <c r="B593" t="s">
        <v>49</v>
      </c>
      <c r="C593">
        <v>54</v>
      </c>
      <c r="D593">
        <v>1536</v>
      </c>
      <c r="E593">
        <v>4</v>
      </c>
      <c r="F593">
        <v>12</v>
      </c>
      <c r="G593">
        <v>56.99</v>
      </c>
      <c r="H593">
        <v>227.96</v>
      </c>
      <c r="I593">
        <v>14.557499999999999</v>
      </c>
      <c r="J593">
        <v>2</v>
      </c>
      <c r="K593">
        <v>250</v>
      </c>
      <c r="L593">
        <v>4.3</v>
      </c>
      <c r="M593">
        <v>20</v>
      </c>
      <c r="N593">
        <v>8</v>
      </c>
      <c r="O593">
        <v>2</v>
      </c>
      <c r="P593">
        <v>2</v>
      </c>
      <c r="Q593">
        <v>2018</v>
      </c>
      <c r="R593">
        <v>9.5238095240000007</v>
      </c>
      <c r="S593">
        <v>3360</v>
      </c>
      <c r="T593">
        <v>56.99</v>
      </c>
      <c r="U593">
        <v>4.3</v>
      </c>
      <c r="V593">
        <v>14.557499999999999</v>
      </c>
      <c r="W593">
        <v>117.8888889</v>
      </c>
      <c r="X593">
        <v>4.4000000000000004</v>
      </c>
      <c r="Y593">
        <v>13.880909089999999</v>
      </c>
      <c r="Z593">
        <v>56.99</v>
      </c>
      <c r="AA593">
        <v>4.3</v>
      </c>
      <c r="AB593">
        <v>14.557499999999999</v>
      </c>
      <c r="AC593">
        <v>56.99</v>
      </c>
      <c r="AD593" s="1">
        <v>43152</v>
      </c>
      <c r="AE593" t="s">
        <v>122</v>
      </c>
    </row>
    <row r="594" spans="1:31" x14ac:dyDescent="0.3">
      <c r="A594" t="s">
        <v>62</v>
      </c>
      <c r="B594" t="s">
        <v>32</v>
      </c>
      <c r="C594">
        <v>48</v>
      </c>
      <c r="D594">
        <v>575</v>
      </c>
      <c r="E594">
        <v>14</v>
      </c>
      <c r="F594">
        <v>62</v>
      </c>
      <c r="G594">
        <v>23.990000000000002</v>
      </c>
      <c r="H594">
        <v>335.86</v>
      </c>
      <c r="I594">
        <v>12.55</v>
      </c>
      <c r="J594">
        <v>1</v>
      </c>
      <c r="K594">
        <v>100</v>
      </c>
      <c r="L594">
        <v>4.3</v>
      </c>
      <c r="M594">
        <v>20</v>
      </c>
      <c r="N594">
        <v>8</v>
      </c>
      <c r="O594">
        <v>2</v>
      </c>
      <c r="P594">
        <v>2</v>
      </c>
      <c r="Q594">
        <v>2018</v>
      </c>
      <c r="R594">
        <v>14.94444444</v>
      </c>
      <c r="S594">
        <v>4500</v>
      </c>
      <c r="T594">
        <v>23.99</v>
      </c>
      <c r="U594">
        <v>4.3</v>
      </c>
      <c r="V594">
        <v>12.55</v>
      </c>
      <c r="W594">
        <v>89.99</v>
      </c>
      <c r="X594">
        <v>4.0999999999999996</v>
      </c>
      <c r="Y594">
        <v>16.307647060000001</v>
      </c>
      <c r="Z594">
        <v>58.99</v>
      </c>
      <c r="AA594">
        <v>3.9</v>
      </c>
      <c r="AB594">
        <v>19.574999999999999</v>
      </c>
      <c r="AC594">
        <v>23.99</v>
      </c>
      <c r="AD594" s="1">
        <v>43152</v>
      </c>
      <c r="AE594" t="s">
        <v>122</v>
      </c>
    </row>
    <row r="595" spans="1:31" x14ac:dyDescent="0.3">
      <c r="A595" t="s">
        <v>83</v>
      </c>
      <c r="B595" t="s">
        <v>36</v>
      </c>
      <c r="C595">
        <v>36</v>
      </c>
      <c r="D595">
        <v>450</v>
      </c>
      <c r="E595">
        <v>2</v>
      </c>
      <c r="F595">
        <v>160</v>
      </c>
      <c r="G595">
        <v>101</v>
      </c>
      <c r="H595">
        <v>202</v>
      </c>
      <c r="I595">
        <v>43.555</v>
      </c>
      <c r="J595">
        <v>1</v>
      </c>
      <c r="K595">
        <v>9000</v>
      </c>
      <c r="L595">
        <v>4.0999999999999996</v>
      </c>
      <c r="M595">
        <v>20</v>
      </c>
      <c r="N595">
        <v>8</v>
      </c>
      <c r="O595">
        <v>2</v>
      </c>
      <c r="P595">
        <v>2</v>
      </c>
      <c r="Q595">
        <v>2018</v>
      </c>
      <c r="R595">
        <v>25</v>
      </c>
      <c r="S595">
        <v>19656</v>
      </c>
      <c r="T595">
        <v>50.545161290000003</v>
      </c>
      <c r="U595">
        <v>4.0999999999999996</v>
      </c>
      <c r="V595">
        <v>16.611538459999998</v>
      </c>
      <c r="W595">
        <v>50.9</v>
      </c>
      <c r="X595">
        <v>4.2</v>
      </c>
      <c r="Y595">
        <v>17.519444440000001</v>
      </c>
      <c r="Z595">
        <v>50.357142860000003</v>
      </c>
      <c r="AA595">
        <v>4.0999999999999996</v>
      </c>
      <c r="AB595">
        <v>18.281874999999999</v>
      </c>
      <c r="AC595">
        <v>99.5</v>
      </c>
      <c r="AD595" s="1">
        <v>43152</v>
      </c>
      <c r="AE595" t="s">
        <v>115</v>
      </c>
    </row>
    <row r="596" spans="1:31" x14ac:dyDescent="0.3">
      <c r="A596" t="s">
        <v>80</v>
      </c>
      <c r="B596" t="s">
        <v>36</v>
      </c>
      <c r="C596">
        <v>56</v>
      </c>
      <c r="D596">
        <v>348</v>
      </c>
      <c r="E596">
        <v>39</v>
      </c>
      <c r="F596">
        <v>160</v>
      </c>
      <c r="G596">
        <v>50.515384615384612</v>
      </c>
      <c r="H596">
        <v>1970.1</v>
      </c>
      <c r="I596">
        <v>16.611538459999998</v>
      </c>
      <c r="J596">
        <v>2</v>
      </c>
      <c r="K596">
        <v>1550</v>
      </c>
      <c r="L596">
        <v>4.0999999999999996</v>
      </c>
      <c r="M596">
        <v>20</v>
      </c>
      <c r="N596">
        <v>8</v>
      </c>
      <c r="O596">
        <v>2</v>
      </c>
      <c r="P596">
        <v>2</v>
      </c>
      <c r="Q596">
        <v>2018</v>
      </c>
      <c r="R596">
        <v>18.75</v>
      </c>
      <c r="S596">
        <v>19800</v>
      </c>
      <c r="T596">
        <v>50.545161290000003</v>
      </c>
      <c r="U596">
        <v>4.0999999999999996</v>
      </c>
      <c r="V596">
        <v>16.611538459999998</v>
      </c>
      <c r="W596">
        <v>50.9</v>
      </c>
      <c r="X596">
        <v>4.2</v>
      </c>
      <c r="Y596">
        <v>17.519444440000001</v>
      </c>
      <c r="Z596">
        <v>50.357142860000003</v>
      </c>
      <c r="AA596">
        <v>4.0999999999999996</v>
      </c>
      <c r="AB596">
        <v>18.281874999999999</v>
      </c>
      <c r="AC596">
        <v>49.9</v>
      </c>
      <c r="AD596" s="1">
        <v>43151</v>
      </c>
      <c r="AE596" t="s">
        <v>122</v>
      </c>
    </row>
    <row r="597" spans="1:31" x14ac:dyDescent="0.3">
      <c r="A597" t="s">
        <v>68</v>
      </c>
      <c r="B597" t="s">
        <v>32</v>
      </c>
      <c r="C597">
        <v>50</v>
      </c>
      <c r="D597">
        <v>1257</v>
      </c>
      <c r="E597">
        <v>2</v>
      </c>
      <c r="F597">
        <v>126</v>
      </c>
      <c r="G597">
        <v>110.99</v>
      </c>
      <c r="H597">
        <v>221.98</v>
      </c>
      <c r="I597">
        <v>20.55</v>
      </c>
      <c r="J597">
        <v>1</v>
      </c>
      <c r="K597">
        <v>700</v>
      </c>
      <c r="L597">
        <v>4.0999999999999996</v>
      </c>
      <c r="M597">
        <v>20</v>
      </c>
      <c r="N597">
        <v>8</v>
      </c>
      <c r="O597">
        <v>2</v>
      </c>
      <c r="P597">
        <v>2</v>
      </c>
      <c r="Q597">
        <v>2018</v>
      </c>
      <c r="R597">
        <v>1.2820512820000001</v>
      </c>
      <c r="S597">
        <v>5700</v>
      </c>
      <c r="T597">
        <v>23.99</v>
      </c>
      <c r="U597">
        <v>4.3</v>
      </c>
      <c r="V597">
        <v>12.55</v>
      </c>
      <c r="W597">
        <v>89.99</v>
      </c>
      <c r="X597">
        <v>4.0999999999999996</v>
      </c>
      <c r="Y597">
        <v>16.307647060000001</v>
      </c>
      <c r="Z597">
        <v>58.99</v>
      </c>
      <c r="AA597">
        <v>3.9</v>
      </c>
      <c r="AB597">
        <v>19.574999999999999</v>
      </c>
      <c r="AC597">
        <v>110.99</v>
      </c>
      <c r="AD597" s="1">
        <v>43151</v>
      </c>
      <c r="AE597" t="s">
        <v>115</v>
      </c>
    </row>
    <row r="598" spans="1:31" x14ac:dyDescent="0.3">
      <c r="A598" t="s">
        <v>31</v>
      </c>
      <c r="B598" t="s">
        <v>32</v>
      </c>
      <c r="C598">
        <v>40</v>
      </c>
      <c r="D598">
        <v>409</v>
      </c>
      <c r="E598">
        <v>21</v>
      </c>
      <c r="F598">
        <v>62</v>
      </c>
      <c r="G598">
        <v>47.335238095238097</v>
      </c>
      <c r="H598">
        <v>994.04</v>
      </c>
      <c r="I598">
        <v>10.20047619</v>
      </c>
      <c r="J598">
        <v>1</v>
      </c>
      <c r="K598">
        <v>1110</v>
      </c>
      <c r="L598">
        <v>4.2</v>
      </c>
      <c r="M598">
        <v>20</v>
      </c>
      <c r="N598">
        <v>8</v>
      </c>
      <c r="O598">
        <v>2</v>
      </c>
      <c r="P598">
        <v>2</v>
      </c>
      <c r="Q598">
        <v>2018</v>
      </c>
      <c r="R598">
        <v>13.548387099999999</v>
      </c>
      <c r="S598">
        <v>3762</v>
      </c>
      <c r="T598">
        <v>23.99</v>
      </c>
      <c r="U598">
        <v>4.3</v>
      </c>
      <c r="V598">
        <v>12.55</v>
      </c>
      <c r="W598">
        <v>89.99</v>
      </c>
      <c r="X598">
        <v>4.0999999999999996</v>
      </c>
      <c r="Y598">
        <v>16.307647060000001</v>
      </c>
      <c r="Z598">
        <v>58.99</v>
      </c>
      <c r="AA598">
        <v>3.9</v>
      </c>
      <c r="AB598">
        <v>19.574999999999999</v>
      </c>
      <c r="AC598">
        <v>47.307894740000002</v>
      </c>
      <c r="AD598" s="1">
        <v>43151</v>
      </c>
      <c r="AE598" t="s">
        <v>122</v>
      </c>
    </row>
    <row r="599" spans="1:31" x14ac:dyDescent="0.3">
      <c r="A599" t="s">
        <v>61</v>
      </c>
      <c r="B599" t="s">
        <v>36</v>
      </c>
      <c r="C599">
        <v>33</v>
      </c>
      <c r="D599">
        <v>2188</v>
      </c>
      <c r="E599">
        <v>12</v>
      </c>
      <c r="F599">
        <v>160</v>
      </c>
      <c r="G599">
        <v>179</v>
      </c>
      <c r="H599">
        <v>2148</v>
      </c>
      <c r="I599">
        <v>47.825833330000002</v>
      </c>
      <c r="J599">
        <v>2</v>
      </c>
      <c r="K599">
        <v>7650</v>
      </c>
      <c r="L599">
        <v>4.2</v>
      </c>
      <c r="M599">
        <v>20</v>
      </c>
      <c r="N599">
        <v>8</v>
      </c>
      <c r="O599">
        <v>2</v>
      </c>
      <c r="P599">
        <v>2</v>
      </c>
      <c r="Q599">
        <v>2018</v>
      </c>
      <c r="R599">
        <v>8.942307692</v>
      </c>
      <c r="S599">
        <v>8000</v>
      </c>
      <c r="T599">
        <v>50.545161290000003</v>
      </c>
      <c r="U599">
        <v>4.0999999999999996</v>
      </c>
      <c r="V599">
        <v>16.611538459999998</v>
      </c>
      <c r="W599">
        <v>50.9</v>
      </c>
      <c r="X599">
        <v>4.2</v>
      </c>
      <c r="Y599">
        <v>17.519444440000001</v>
      </c>
      <c r="Z599">
        <v>50.357142860000003</v>
      </c>
      <c r="AA599">
        <v>4.0999999999999996</v>
      </c>
      <c r="AB599">
        <v>18.281874999999999</v>
      </c>
      <c r="AC599">
        <v>187.85428569999999</v>
      </c>
      <c r="AD599" s="1">
        <v>43150</v>
      </c>
      <c r="AE599" t="s">
        <v>114</v>
      </c>
    </row>
    <row r="600" spans="1:31" x14ac:dyDescent="0.3">
      <c r="A600" t="s">
        <v>47</v>
      </c>
      <c r="B600" t="s">
        <v>32</v>
      </c>
      <c r="C600">
        <v>51</v>
      </c>
      <c r="D600">
        <v>625</v>
      </c>
      <c r="E600">
        <v>15</v>
      </c>
      <c r="F600">
        <v>126</v>
      </c>
      <c r="G600">
        <v>349.9</v>
      </c>
      <c r="H600">
        <v>5248.5</v>
      </c>
      <c r="I600">
        <v>23.205333329999998</v>
      </c>
      <c r="J600">
        <v>1</v>
      </c>
      <c r="K600">
        <v>900</v>
      </c>
      <c r="L600">
        <v>4.3</v>
      </c>
      <c r="M600">
        <v>20</v>
      </c>
      <c r="N600">
        <v>8</v>
      </c>
      <c r="O600">
        <v>2</v>
      </c>
      <c r="P600">
        <v>2</v>
      </c>
      <c r="Q600">
        <v>2018</v>
      </c>
      <c r="R600">
        <v>11.27717391</v>
      </c>
      <c r="S600">
        <v>11400</v>
      </c>
      <c r="T600">
        <v>23.99</v>
      </c>
      <c r="U600">
        <v>4.3</v>
      </c>
      <c r="V600">
        <v>12.55</v>
      </c>
      <c r="W600">
        <v>89.99</v>
      </c>
      <c r="X600">
        <v>4.0999999999999996</v>
      </c>
      <c r="Y600">
        <v>16.307647060000001</v>
      </c>
      <c r="Z600">
        <v>58.99</v>
      </c>
      <c r="AA600">
        <v>3.9</v>
      </c>
      <c r="AB600">
        <v>19.574999999999999</v>
      </c>
      <c r="AC600">
        <v>349.9</v>
      </c>
      <c r="AD600" s="1">
        <v>43150</v>
      </c>
      <c r="AE600" t="s">
        <v>114</v>
      </c>
    </row>
    <row r="601" spans="1:31" x14ac:dyDescent="0.3">
      <c r="A601" t="s">
        <v>31</v>
      </c>
      <c r="B601" t="s">
        <v>32</v>
      </c>
      <c r="C601">
        <v>40</v>
      </c>
      <c r="D601">
        <v>409</v>
      </c>
      <c r="E601">
        <v>21</v>
      </c>
      <c r="F601">
        <v>62</v>
      </c>
      <c r="G601">
        <v>47.335238095238097</v>
      </c>
      <c r="H601">
        <v>994.04</v>
      </c>
      <c r="I601">
        <v>10.20047619</v>
      </c>
      <c r="J601">
        <v>1</v>
      </c>
      <c r="K601">
        <v>1110</v>
      </c>
      <c r="L601">
        <v>4.2</v>
      </c>
      <c r="M601">
        <v>20</v>
      </c>
      <c r="N601">
        <v>8</v>
      </c>
      <c r="O601">
        <v>2</v>
      </c>
      <c r="P601">
        <v>2</v>
      </c>
      <c r="Q601">
        <v>2018</v>
      </c>
      <c r="R601">
        <v>13.548387099999999</v>
      </c>
      <c r="S601">
        <v>3762</v>
      </c>
      <c r="T601">
        <v>23.99</v>
      </c>
      <c r="U601">
        <v>4.3</v>
      </c>
      <c r="V601">
        <v>12.55</v>
      </c>
      <c r="W601">
        <v>89.99</v>
      </c>
      <c r="X601">
        <v>4.0999999999999996</v>
      </c>
      <c r="Y601">
        <v>16.307647060000001</v>
      </c>
      <c r="Z601">
        <v>58.99</v>
      </c>
      <c r="AA601">
        <v>3.9</v>
      </c>
      <c r="AB601">
        <v>19.574999999999999</v>
      </c>
      <c r="AC601">
        <v>47.307894740000002</v>
      </c>
      <c r="AD601" s="1">
        <v>43150</v>
      </c>
      <c r="AE601" t="s">
        <v>122</v>
      </c>
    </row>
    <row r="602" spans="1:31" x14ac:dyDescent="0.3">
      <c r="A602" t="s">
        <v>39</v>
      </c>
      <c r="B602" t="s">
        <v>40</v>
      </c>
      <c r="C602">
        <v>40</v>
      </c>
      <c r="D602">
        <v>1456</v>
      </c>
      <c r="E602">
        <v>8</v>
      </c>
      <c r="F602">
        <v>20</v>
      </c>
      <c r="G602">
        <v>176.99</v>
      </c>
      <c r="H602">
        <v>1415.92</v>
      </c>
      <c r="I602">
        <v>18.754999999999999</v>
      </c>
      <c r="J602">
        <v>1</v>
      </c>
      <c r="K602">
        <v>2425</v>
      </c>
      <c r="L602">
        <v>3.8</v>
      </c>
      <c r="M602">
        <v>20</v>
      </c>
      <c r="N602">
        <v>8</v>
      </c>
      <c r="O602">
        <v>2</v>
      </c>
      <c r="P602">
        <v>2</v>
      </c>
      <c r="Q602">
        <v>2018</v>
      </c>
      <c r="R602">
        <v>21.05263158</v>
      </c>
      <c r="S602">
        <v>16530</v>
      </c>
      <c r="T602">
        <v>99.99</v>
      </c>
      <c r="U602">
        <v>4.2</v>
      </c>
      <c r="V602">
        <v>13.72</v>
      </c>
      <c r="W602">
        <v>129.99</v>
      </c>
      <c r="X602">
        <v>4.3</v>
      </c>
      <c r="Y602">
        <v>16.71</v>
      </c>
      <c r="Z602">
        <v>176.99</v>
      </c>
      <c r="AA602">
        <v>3.8</v>
      </c>
      <c r="AB602">
        <v>22.876249999999999</v>
      </c>
      <c r="AC602">
        <v>166.99</v>
      </c>
      <c r="AD602" s="1">
        <v>43150</v>
      </c>
      <c r="AE602" t="s">
        <v>115</v>
      </c>
    </row>
    <row r="603" spans="1:31" x14ac:dyDescent="0.3">
      <c r="A603" t="s">
        <v>67</v>
      </c>
      <c r="B603" t="s">
        <v>33</v>
      </c>
      <c r="C603">
        <v>33</v>
      </c>
      <c r="D603">
        <v>523</v>
      </c>
      <c r="E603">
        <v>6</v>
      </c>
      <c r="F603">
        <v>90</v>
      </c>
      <c r="G603">
        <v>128.24166666666667</v>
      </c>
      <c r="H603">
        <v>769.45</v>
      </c>
      <c r="I603">
        <v>15.926666669999999</v>
      </c>
      <c r="J603">
        <v>3</v>
      </c>
      <c r="K603">
        <v>584</v>
      </c>
      <c r="L603">
        <v>4.2</v>
      </c>
      <c r="M603">
        <v>20</v>
      </c>
      <c r="N603">
        <v>8</v>
      </c>
      <c r="O603">
        <v>2</v>
      </c>
      <c r="P603">
        <v>2</v>
      </c>
      <c r="Q603">
        <v>2018</v>
      </c>
      <c r="R603">
        <v>2.3346303499999999</v>
      </c>
      <c r="S603">
        <v>2288</v>
      </c>
      <c r="T603">
        <v>128.2416667</v>
      </c>
      <c r="U603">
        <v>4.2</v>
      </c>
      <c r="V603">
        <v>15.926666669999999</v>
      </c>
      <c r="W603">
        <v>108</v>
      </c>
      <c r="X603">
        <v>4.2</v>
      </c>
      <c r="Y603">
        <v>18.253636360000002</v>
      </c>
      <c r="Z603">
        <v>182</v>
      </c>
      <c r="AA603">
        <v>3.8</v>
      </c>
      <c r="AB603">
        <v>19.329999999999998</v>
      </c>
      <c r="AC603">
        <v>128.19166670000001</v>
      </c>
      <c r="AD603" s="1">
        <v>43149</v>
      </c>
      <c r="AE603" t="s">
        <v>122</v>
      </c>
    </row>
    <row r="604" spans="1:31" x14ac:dyDescent="0.3">
      <c r="A604" t="s">
        <v>68</v>
      </c>
      <c r="B604" t="s">
        <v>32</v>
      </c>
      <c r="C604">
        <v>50</v>
      </c>
      <c r="D604">
        <v>1257</v>
      </c>
      <c r="E604">
        <v>2</v>
      </c>
      <c r="F604">
        <v>126</v>
      </c>
      <c r="G604">
        <v>110.99</v>
      </c>
      <c r="H604">
        <v>221.98</v>
      </c>
      <c r="I604">
        <v>20.55</v>
      </c>
      <c r="J604">
        <v>1</v>
      </c>
      <c r="K604">
        <v>700</v>
      </c>
      <c r="L604">
        <v>4.0999999999999996</v>
      </c>
      <c r="M604">
        <v>20</v>
      </c>
      <c r="N604">
        <v>8</v>
      </c>
      <c r="O604">
        <v>2</v>
      </c>
      <c r="P604">
        <v>2</v>
      </c>
      <c r="Q604">
        <v>2018</v>
      </c>
      <c r="R604">
        <v>1.2820512820000001</v>
      </c>
      <c r="S604">
        <v>5700</v>
      </c>
      <c r="T604">
        <v>23.99</v>
      </c>
      <c r="U604">
        <v>4.3</v>
      </c>
      <c r="V604">
        <v>12.55</v>
      </c>
      <c r="W604">
        <v>89.99</v>
      </c>
      <c r="X604">
        <v>4.0999999999999996</v>
      </c>
      <c r="Y604">
        <v>16.307647060000001</v>
      </c>
      <c r="Z604">
        <v>58.99</v>
      </c>
      <c r="AA604">
        <v>3.9</v>
      </c>
      <c r="AB604">
        <v>19.574999999999999</v>
      </c>
      <c r="AC604">
        <v>110.99</v>
      </c>
      <c r="AD604" s="1">
        <v>43149</v>
      </c>
      <c r="AE604" t="s">
        <v>115</v>
      </c>
    </row>
    <row r="605" spans="1:31" x14ac:dyDescent="0.3">
      <c r="A605" t="s">
        <v>65</v>
      </c>
      <c r="B605" t="s">
        <v>66</v>
      </c>
      <c r="C605">
        <v>49</v>
      </c>
      <c r="D605">
        <v>829</v>
      </c>
      <c r="E605">
        <v>9</v>
      </c>
      <c r="F605">
        <v>52</v>
      </c>
      <c r="G605">
        <v>38.400000000000006</v>
      </c>
      <c r="H605">
        <v>345.6</v>
      </c>
      <c r="I605">
        <v>14.634545449999999</v>
      </c>
      <c r="J605">
        <v>1</v>
      </c>
      <c r="K605">
        <v>850</v>
      </c>
      <c r="L605">
        <v>3.7</v>
      </c>
      <c r="M605">
        <v>20</v>
      </c>
      <c r="N605">
        <v>8</v>
      </c>
      <c r="O605">
        <v>2</v>
      </c>
      <c r="P605">
        <v>2</v>
      </c>
      <c r="Q605">
        <v>2018</v>
      </c>
      <c r="R605">
        <v>9.4736842110000001</v>
      </c>
      <c r="S605">
        <v>10000</v>
      </c>
      <c r="T605">
        <v>69.900000000000006</v>
      </c>
      <c r="U605">
        <v>4.0999999999999996</v>
      </c>
      <c r="V605">
        <v>16.115909089999999</v>
      </c>
      <c r="W605">
        <v>38.4</v>
      </c>
      <c r="X605">
        <v>3.7</v>
      </c>
      <c r="Y605">
        <v>18.685555560000001</v>
      </c>
      <c r="Z605">
        <v>99.9</v>
      </c>
      <c r="AA605">
        <v>4.4000000000000004</v>
      </c>
      <c r="AB605">
        <v>28.89076923</v>
      </c>
      <c r="AC605">
        <v>38.4</v>
      </c>
      <c r="AD605" s="1">
        <v>43149</v>
      </c>
      <c r="AE605" t="s">
        <v>116</v>
      </c>
    </row>
    <row r="606" spans="1:31" x14ac:dyDescent="0.3">
      <c r="A606" t="s">
        <v>69</v>
      </c>
      <c r="B606" t="s">
        <v>36</v>
      </c>
      <c r="C606">
        <v>59</v>
      </c>
      <c r="D606">
        <v>341</v>
      </c>
      <c r="E606">
        <v>4</v>
      </c>
      <c r="F606">
        <v>160</v>
      </c>
      <c r="G606">
        <v>50.9</v>
      </c>
      <c r="H606">
        <v>203.6</v>
      </c>
      <c r="I606">
        <v>33.524999999999999</v>
      </c>
      <c r="J606">
        <v>2</v>
      </c>
      <c r="K606">
        <v>1850</v>
      </c>
      <c r="L606">
        <v>4.3</v>
      </c>
      <c r="M606">
        <v>20</v>
      </c>
      <c r="N606">
        <v>8</v>
      </c>
      <c r="O606">
        <v>2</v>
      </c>
      <c r="P606">
        <v>2</v>
      </c>
      <c r="Q606">
        <v>2018</v>
      </c>
      <c r="R606">
        <v>16.666666670000001</v>
      </c>
      <c r="S606">
        <v>32560</v>
      </c>
      <c r="T606">
        <v>50.545161290000003</v>
      </c>
      <c r="U606">
        <v>4.0999999999999996</v>
      </c>
      <c r="V606">
        <v>16.611538459999998</v>
      </c>
      <c r="W606">
        <v>50.9</v>
      </c>
      <c r="X606">
        <v>4.2</v>
      </c>
      <c r="Y606">
        <v>17.519444440000001</v>
      </c>
      <c r="Z606">
        <v>50.357142860000003</v>
      </c>
      <c r="AA606">
        <v>4.0999999999999996</v>
      </c>
      <c r="AB606">
        <v>18.281874999999999</v>
      </c>
      <c r="AC606">
        <v>49.9</v>
      </c>
      <c r="AD606" s="1">
        <v>43148</v>
      </c>
      <c r="AE606" t="s">
        <v>114</v>
      </c>
    </row>
    <row r="607" spans="1:31" x14ac:dyDescent="0.3">
      <c r="A607" t="s">
        <v>62</v>
      </c>
      <c r="B607" t="s">
        <v>32</v>
      </c>
      <c r="C607">
        <v>48</v>
      </c>
      <c r="D607">
        <v>575</v>
      </c>
      <c r="E607">
        <v>14</v>
      </c>
      <c r="F607">
        <v>62</v>
      </c>
      <c r="G607">
        <v>23.990000000000002</v>
      </c>
      <c r="H607">
        <v>335.86</v>
      </c>
      <c r="I607">
        <v>12.55</v>
      </c>
      <c r="J607">
        <v>1</v>
      </c>
      <c r="K607">
        <v>100</v>
      </c>
      <c r="L607">
        <v>4.3</v>
      </c>
      <c r="M607">
        <v>20</v>
      </c>
      <c r="N607">
        <v>8</v>
      </c>
      <c r="O607">
        <v>2</v>
      </c>
      <c r="P607">
        <v>2</v>
      </c>
      <c r="Q607">
        <v>2018</v>
      </c>
      <c r="R607">
        <v>14.94444444</v>
      </c>
      <c r="S607">
        <v>4500</v>
      </c>
      <c r="T607">
        <v>23.99</v>
      </c>
      <c r="U607">
        <v>4.3</v>
      </c>
      <c r="V607">
        <v>12.55</v>
      </c>
      <c r="W607">
        <v>89.99</v>
      </c>
      <c r="X607">
        <v>4.0999999999999996</v>
      </c>
      <c r="Y607">
        <v>16.307647060000001</v>
      </c>
      <c r="Z607">
        <v>58.99</v>
      </c>
      <c r="AA607">
        <v>3.9</v>
      </c>
      <c r="AB607">
        <v>19.574999999999999</v>
      </c>
      <c r="AC607">
        <v>23.99</v>
      </c>
      <c r="AD607" s="1">
        <v>43148</v>
      </c>
      <c r="AE607" t="s">
        <v>122</v>
      </c>
    </row>
    <row r="608" spans="1:31" x14ac:dyDescent="0.3">
      <c r="A608" t="s">
        <v>58</v>
      </c>
      <c r="B608" t="s">
        <v>33</v>
      </c>
      <c r="C608">
        <v>35</v>
      </c>
      <c r="D608">
        <v>640</v>
      </c>
      <c r="E608">
        <v>11</v>
      </c>
      <c r="F608">
        <v>90</v>
      </c>
      <c r="G608">
        <v>204.61818181818182</v>
      </c>
      <c r="H608">
        <v>2250.8000000000002</v>
      </c>
      <c r="I608">
        <v>17.025454549999999</v>
      </c>
      <c r="J608">
        <v>1</v>
      </c>
      <c r="K608">
        <v>335</v>
      </c>
      <c r="L608">
        <v>4.0999999999999996</v>
      </c>
      <c r="M608">
        <v>20</v>
      </c>
      <c r="N608">
        <v>8</v>
      </c>
      <c r="O608">
        <v>2</v>
      </c>
      <c r="P608">
        <v>2</v>
      </c>
      <c r="Q608">
        <v>2018</v>
      </c>
      <c r="R608">
        <v>9.7345132739999993</v>
      </c>
      <c r="S608">
        <v>2992</v>
      </c>
      <c r="T608">
        <v>128.2416667</v>
      </c>
      <c r="U608">
        <v>4.2</v>
      </c>
      <c r="V608">
        <v>15.926666669999999</v>
      </c>
      <c r="W608">
        <v>108</v>
      </c>
      <c r="X608">
        <v>4.2</v>
      </c>
      <c r="Y608">
        <v>18.253636360000002</v>
      </c>
      <c r="Z608">
        <v>182</v>
      </c>
      <c r="AA608">
        <v>3.8</v>
      </c>
      <c r="AB608">
        <v>19.329999999999998</v>
      </c>
      <c r="AC608">
        <v>229.9</v>
      </c>
      <c r="AD608" s="1">
        <v>43148</v>
      </c>
      <c r="AE608" t="s">
        <v>115</v>
      </c>
    </row>
    <row r="609" spans="1:31" x14ac:dyDescent="0.3">
      <c r="A609" t="s">
        <v>53</v>
      </c>
      <c r="B609" t="s">
        <v>36</v>
      </c>
      <c r="C609">
        <v>47</v>
      </c>
      <c r="D609">
        <v>1893</v>
      </c>
      <c r="E609">
        <v>14</v>
      </c>
      <c r="F609">
        <v>160</v>
      </c>
      <c r="G609">
        <v>120</v>
      </c>
      <c r="H609">
        <v>1680</v>
      </c>
      <c r="I609">
        <v>33.002142859999999</v>
      </c>
      <c r="J609">
        <v>1</v>
      </c>
      <c r="K609">
        <v>6050</v>
      </c>
      <c r="L609">
        <v>4.0999999999999996</v>
      </c>
      <c r="M609">
        <v>20</v>
      </c>
      <c r="N609">
        <v>8</v>
      </c>
      <c r="O609">
        <v>2</v>
      </c>
      <c r="P609">
        <v>2</v>
      </c>
      <c r="Q609">
        <v>2018</v>
      </c>
      <c r="R609">
        <v>11.586850650000001</v>
      </c>
      <c r="S609">
        <v>8000</v>
      </c>
      <c r="T609">
        <v>50.545161290000003</v>
      </c>
      <c r="U609">
        <v>4.0999999999999996</v>
      </c>
      <c r="V609">
        <v>16.611538459999998</v>
      </c>
      <c r="W609">
        <v>50.9</v>
      </c>
      <c r="X609">
        <v>4.2</v>
      </c>
      <c r="Y609">
        <v>17.519444440000001</v>
      </c>
      <c r="Z609">
        <v>50.357142860000003</v>
      </c>
      <c r="AA609">
        <v>4.0999999999999996</v>
      </c>
      <c r="AB609">
        <v>18.281874999999999</v>
      </c>
      <c r="AC609">
        <v>123.3316667</v>
      </c>
      <c r="AD609" s="1">
        <v>43147</v>
      </c>
      <c r="AE609" t="s">
        <v>115</v>
      </c>
    </row>
    <row r="610" spans="1:31" x14ac:dyDescent="0.3">
      <c r="A610" t="s">
        <v>51</v>
      </c>
      <c r="B610" t="s">
        <v>36</v>
      </c>
      <c r="C610">
        <v>57</v>
      </c>
      <c r="D610">
        <v>339</v>
      </c>
      <c r="E610">
        <v>8</v>
      </c>
      <c r="F610">
        <v>160</v>
      </c>
      <c r="G610">
        <v>51.4</v>
      </c>
      <c r="H610">
        <v>411.2</v>
      </c>
      <c r="I610">
        <v>14.08375</v>
      </c>
      <c r="J610">
        <v>2</v>
      </c>
      <c r="K610">
        <v>1800</v>
      </c>
      <c r="L610">
        <v>4.2</v>
      </c>
      <c r="M610">
        <v>20</v>
      </c>
      <c r="N610">
        <v>8</v>
      </c>
      <c r="O610">
        <v>2</v>
      </c>
      <c r="P610">
        <v>2</v>
      </c>
      <c r="Q610">
        <v>2018</v>
      </c>
      <c r="R610">
        <v>14.03508772</v>
      </c>
      <c r="S610">
        <v>32560</v>
      </c>
      <c r="T610">
        <v>50.545161290000003</v>
      </c>
      <c r="U610">
        <v>4.0999999999999996</v>
      </c>
      <c r="V610">
        <v>16.611538459999998</v>
      </c>
      <c r="W610">
        <v>50.9</v>
      </c>
      <c r="X610">
        <v>4.2</v>
      </c>
      <c r="Y610">
        <v>17.519444440000001</v>
      </c>
      <c r="Z610">
        <v>50.357142860000003</v>
      </c>
      <c r="AA610">
        <v>4.0999999999999996</v>
      </c>
      <c r="AB610">
        <v>18.281874999999999</v>
      </c>
      <c r="AC610">
        <v>49.9</v>
      </c>
      <c r="AD610" s="1">
        <v>43146</v>
      </c>
      <c r="AE610" t="s">
        <v>114</v>
      </c>
    </row>
    <row r="611" spans="1:31" x14ac:dyDescent="0.3">
      <c r="A611" t="s">
        <v>38</v>
      </c>
      <c r="B611" t="s">
        <v>33</v>
      </c>
      <c r="C611">
        <v>58</v>
      </c>
      <c r="D611">
        <v>3006</v>
      </c>
      <c r="E611">
        <v>33</v>
      </c>
      <c r="F611">
        <v>90</v>
      </c>
      <c r="G611">
        <v>108</v>
      </c>
      <c r="H611">
        <v>3564</v>
      </c>
      <c r="I611">
        <v>18.253636360000002</v>
      </c>
      <c r="J611">
        <v>2</v>
      </c>
      <c r="K611">
        <v>1000</v>
      </c>
      <c r="L611">
        <v>4.2</v>
      </c>
      <c r="M611">
        <v>20</v>
      </c>
      <c r="N611">
        <v>8</v>
      </c>
      <c r="O611">
        <v>2</v>
      </c>
      <c r="P611">
        <v>2</v>
      </c>
      <c r="Q611">
        <v>2018</v>
      </c>
      <c r="R611">
        <v>16.58291457</v>
      </c>
      <c r="S611">
        <v>7632</v>
      </c>
      <c r="T611">
        <v>128.2416667</v>
      </c>
      <c r="U611">
        <v>4.2</v>
      </c>
      <c r="V611">
        <v>15.926666669999999</v>
      </c>
      <c r="W611">
        <v>108</v>
      </c>
      <c r="X611">
        <v>4.2</v>
      </c>
      <c r="Y611">
        <v>18.253636360000002</v>
      </c>
      <c r="Z611">
        <v>182</v>
      </c>
      <c r="AA611">
        <v>3.8</v>
      </c>
      <c r="AB611">
        <v>19.329999999999998</v>
      </c>
      <c r="AC611">
        <v>108</v>
      </c>
      <c r="AD611" s="1">
        <v>43146</v>
      </c>
      <c r="AE611" t="s">
        <v>122</v>
      </c>
    </row>
    <row r="612" spans="1:31" x14ac:dyDescent="0.3">
      <c r="A612" t="s">
        <v>42</v>
      </c>
      <c r="B612" t="s">
        <v>32</v>
      </c>
      <c r="C612">
        <v>59</v>
      </c>
      <c r="D612">
        <v>492</v>
      </c>
      <c r="E612">
        <v>14</v>
      </c>
      <c r="F612">
        <v>126</v>
      </c>
      <c r="G612">
        <v>58.99</v>
      </c>
      <c r="H612">
        <v>825.86</v>
      </c>
      <c r="I612">
        <v>19.574999999999999</v>
      </c>
      <c r="J612">
        <v>2</v>
      </c>
      <c r="K612">
        <v>200</v>
      </c>
      <c r="L612">
        <v>3.9</v>
      </c>
      <c r="M612">
        <v>20</v>
      </c>
      <c r="N612">
        <v>8</v>
      </c>
      <c r="O612">
        <v>2</v>
      </c>
      <c r="P612">
        <v>2</v>
      </c>
      <c r="Q612">
        <v>2018</v>
      </c>
      <c r="R612">
        <v>13.92857143</v>
      </c>
      <c r="S612">
        <v>3960</v>
      </c>
      <c r="T612">
        <v>19.989999999999998</v>
      </c>
      <c r="U612">
        <v>4.3</v>
      </c>
      <c r="V612">
        <v>12.55</v>
      </c>
      <c r="W612">
        <v>89.99</v>
      </c>
      <c r="X612">
        <v>4.0999999999999996</v>
      </c>
      <c r="Y612">
        <v>16.307647060000001</v>
      </c>
      <c r="Z612">
        <v>58.99</v>
      </c>
      <c r="AA612">
        <v>3.9</v>
      </c>
      <c r="AB612">
        <v>19.574999999999999</v>
      </c>
      <c r="AC612">
        <v>58.99</v>
      </c>
      <c r="AD612" s="1">
        <v>43146</v>
      </c>
      <c r="AE612" t="s">
        <v>115</v>
      </c>
    </row>
    <row r="613" spans="1:31" x14ac:dyDescent="0.3">
      <c r="A613" t="s">
        <v>83</v>
      </c>
      <c r="B613" t="s">
        <v>36</v>
      </c>
      <c r="C613">
        <v>36</v>
      </c>
      <c r="D613">
        <v>450</v>
      </c>
      <c r="E613">
        <v>2</v>
      </c>
      <c r="F613">
        <v>160</v>
      </c>
      <c r="G613">
        <v>101</v>
      </c>
      <c r="H613">
        <v>202</v>
      </c>
      <c r="I613">
        <v>43.555</v>
      </c>
      <c r="J613">
        <v>1</v>
      </c>
      <c r="K613">
        <v>9000</v>
      </c>
      <c r="L613">
        <v>4.0999999999999996</v>
      </c>
      <c r="M613">
        <v>20</v>
      </c>
      <c r="N613">
        <v>8</v>
      </c>
      <c r="O613">
        <v>2</v>
      </c>
      <c r="P613">
        <v>2</v>
      </c>
      <c r="Q613">
        <v>2018</v>
      </c>
      <c r="R613">
        <v>25</v>
      </c>
      <c r="S613">
        <v>19656</v>
      </c>
      <c r="T613">
        <v>50.545161290000003</v>
      </c>
      <c r="U613">
        <v>4.0999999999999996</v>
      </c>
      <c r="V613">
        <v>16.611538459999998</v>
      </c>
      <c r="W613">
        <v>50.9</v>
      </c>
      <c r="X613">
        <v>4.2</v>
      </c>
      <c r="Y613">
        <v>17.519444440000001</v>
      </c>
      <c r="Z613">
        <v>50.357142860000003</v>
      </c>
      <c r="AA613">
        <v>4.0999999999999996</v>
      </c>
      <c r="AB613">
        <v>18.281874999999999</v>
      </c>
      <c r="AC613">
        <v>99.5</v>
      </c>
      <c r="AD613" s="1">
        <v>43146</v>
      </c>
      <c r="AE613" t="s">
        <v>115</v>
      </c>
    </row>
    <row r="614" spans="1:31" x14ac:dyDescent="0.3">
      <c r="A614" t="s">
        <v>62</v>
      </c>
      <c r="B614" t="s">
        <v>32</v>
      </c>
      <c r="C614">
        <v>48</v>
      </c>
      <c r="D614">
        <v>575</v>
      </c>
      <c r="E614">
        <v>14</v>
      </c>
      <c r="F614">
        <v>62</v>
      </c>
      <c r="G614">
        <v>23.990000000000002</v>
      </c>
      <c r="H614">
        <v>335.86</v>
      </c>
      <c r="I614">
        <v>12.55</v>
      </c>
      <c r="J614">
        <v>1</v>
      </c>
      <c r="K614">
        <v>100</v>
      </c>
      <c r="L614">
        <v>4.3</v>
      </c>
      <c r="M614">
        <v>20</v>
      </c>
      <c r="N614">
        <v>8</v>
      </c>
      <c r="O614">
        <v>2</v>
      </c>
      <c r="P614">
        <v>2</v>
      </c>
      <c r="Q614">
        <v>2018</v>
      </c>
      <c r="R614">
        <v>14.94444444</v>
      </c>
      <c r="S614">
        <v>4500</v>
      </c>
      <c r="T614">
        <v>23.99</v>
      </c>
      <c r="U614">
        <v>4.3</v>
      </c>
      <c r="V614">
        <v>12.55</v>
      </c>
      <c r="W614">
        <v>89.99</v>
      </c>
      <c r="X614">
        <v>4.0999999999999996</v>
      </c>
      <c r="Y614">
        <v>16.307647060000001</v>
      </c>
      <c r="Z614">
        <v>58.99</v>
      </c>
      <c r="AA614">
        <v>3.9</v>
      </c>
      <c r="AB614">
        <v>19.574999999999999</v>
      </c>
      <c r="AC614">
        <v>23.99</v>
      </c>
      <c r="AD614" s="1">
        <v>43146</v>
      </c>
      <c r="AE614" t="s">
        <v>122</v>
      </c>
    </row>
    <row r="615" spans="1:31" x14ac:dyDescent="0.3">
      <c r="A615" t="s">
        <v>43</v>
      </c>
      <c r="B615" t="s">
        <v>33</v>
      </c>
      <c r="C615">
        <v>59</v>
      </c>
      <c r="D615">
        <v>319</v>
      </c>
      <c r="E615">
        <v>1</v>
      </c>
      <c r="F615">
        <v>90</v>
      </c>
      <c r="G615">
        <v>78</v>
      </c>
      <c r="H615">
        <v>78</v>
      </c>
      <c r="I615">
        <v>15.3</v>
      </c>
      <c r="J615">
        <v>4</v>
      </c>
      <c r="K615">
        <v>250</v>
      </c>
      <c r="L615">
        <v>3.9</v>
      </c>
      <c r="M615">
        <v>20</v>
      </c>
      <c r="N615">
        <v>8</v>
      </c>
      <c r="O615">
        <v>2</v>
      </c>
      <c r="P615">
        <v>2</v>
      </c>
      <c r="Q615">
        <v>2018</v>
      </c>
      <c r="R615">
        <v>0.71942446000000004</v>
      </c>
      <c r="S615">
        <v>640</v>
      </c>
      <c r="T615">
        <v>128.2416667</v>
      </c>
      <c r="U615">
        <v>4.2</v>
      </c>
      <c r="V615">
        <v>15.926666669999999</v>
      </c>
      <c r="W615">
        <v>108</v>
      </c>
      <c r="X615">
        <v>4.2</v>
      </c>
      <c r="Y615">
        <v>18.253636360000002</v>
      </c>
      <c r="Z615">
        <v>182</v>
      </c>
      <c r="AA615">
        <v>3.8</v>
      </c>
      <c r="AB615">
        <v>19.329999999999998</v>
      </c>
      <c r="AC615">
        <v>78</v>
      </c>
      <c r="AD615" s="1">
        <v>43145</v>
      </c>
      <c r="AE615" t="s">
        <v>116</v>
      </c>
    </row>
    <row r="616" spans="1:31" x14ac:dyDescent="0.3">
      <c r="A616" t="s">
        <v>38</v>
      </c>
      <c r="B616" t="s">
        <v>33</v>
      </c>
      <c r="C616">
        <v>58</v>
      </c>
      <c r="D616">
        <v>3006</v>
      </c>
      <c r="E616">
        <v>33</v>
      </c>
      <c r="F616">
        <v>90</v>
      </c>
      <c r="G616">
        <v>108</v>
      </c>
      <c r="H616">
        <v>3564</v>
      </c>
      <c r="I616">
        <v>18.253636360000002</v>
      </c>
      <c r="J616">
        <v>2</v>
      </c>
      <c r="K616">
        <v>1000</v>
      </c>
      <c r="L616">
        <v>4.2</v>
      </c>
      <c r="M616">
        <v>20</v>
      </c>
      <c r="N616">
        <v>8</v>
      </c>
      <c r="O616">
        <v>2</v>
      </c>
      <c r="P616">
        <v>2</v>
      </c>
      <c r="Q616">
        <v>2018</v>
      </c>
      <c r="R616">
        <v>16.58291457</v>
      </c>
      <c r="S616">
        <v>7632</v>
      </c>
      <c r="T616">
        <v>128.2416667</v>
      </c>
      <c r="U616">
        <v>4.2</v>
      </c>
      <c r="V616">
        <v>15.926666669999999</v>
      </c>
      <c r="W616">
        <v>108</v>
      </c>
      <c r="X616">
        <v>4.2</v>
      </c>
      <c r="Y616">
        <v>18.253636360000002</v>
      </c>
      <c r="Z616">
        <v>182</v>
      </c>
      <c r="AA616">
        <v>3.8</v>
      </c>
      <c r="AB616">
        <v>19.329999999999998</v>
      </c>
      <c r="AC616">
        <v>108</v>
      </c>
      <c r="AD616" s="1">
        <v>43145</v>
      </c>
      <c r="AE616" t="s">
        <v>122</v>
      </c>
    </row>
    <row r="617" spans="1:31" x14ac:dyDescent="0.3">
      <c r="A617" t="s">
        <v>34</v>
      </c>
      <c r="B617" t="s">
        <v>30</v>
      </c>
      <c r="C617">
        <v>48</v>
      </c>
      <c r="D617">
        <v>894</v>
      </c>
      <c r="E617">
        <v>69</v>
      </c>
      <c r="F617">
        <v>202</v>
      </c>
      <c r="G617">
        <v>149.9</v>
      </c>
      <c r="H617">
        <v>10343.1</v>
      </c>
      <c r="I617">
        <v>26.552898549999998</v>
      </c>
      <c r="J617">
        <v>1</v>
      </c>
      <c r="K617">
        <v>533</v>
      </c>
      <c r="L617">
        <v>4.3</v>
      </c>
      <c r="M617">
        <v>20</v>
      </c>
      <c r="N617">
        <v>8</v>
      </c>
      <c r="O617">
        <v>2</v>
      </c>
      <c r="P617">
        <v>2</v>
      </c>
      <c r="Q617">
        <v>2018</v>
      </c>
      <c r="R617">
        <v>25.182481750000001</v>
      </c>
      <c r="S617">
        <v>4840</v>
      </c>
      <c r="T617">
        <v>149</v>
      </c>
      <c r="U617">
        <v>4.2</v>
      </c>
      <c r="V617">
        <v>41.16322581</v>
      </c>
      <c r="W617">
        <v>149.9</v>
      </c>
      <c r="X617">
        <v>4.3</v>
      </c>
      <c r="Y617">
        <v>26.552898549999998</v>
      </c>
      <c r="Z617">
        <v>78.712280699999994</v>
      </c>
      <c r="AA617">
        <v>3.5</v>
      </c>
      <c r="AB617">
        <v>14.535915490000001</v>
      </c>
      <c r="AC617">
        <v>150.3545455</v>
      </c>
      <c r="AD617" s="1">
        <v>43145</v>
      </c>
      <c r="AE617" t="s">
        <v>114</v>
      </c>
    </row>
    <row r="618" spans="1:31" x14ac:dyDescent="0.3">
      <c r="A618" t="s">
        <v>83</v>
      </c>
      <c r="B618" t="s">
        <v>36</v>
      </c>
      <c r="C618">
        <v>36</v>
      </c>
      <c r="D618">
        <v>450</v>
      </c>
      <c r="E618">
        <v>2</v>
      </c>
      <c r="F618">
        <v>160</v>
      </c>
      <c r="G618">
        <v>101</v>
      </c>
      <c r="H618">
        <v>202</v>
      </c>
      <c r="I618">
        <v>43.555</v>
      </c>
      <c r="J618">
        <v>1</v>
      </c>
      <c r="K618">
        <v>9000</v>
      </c>
      <c r="L618">
        <v>4.0999999999999996</v>
      </c>
      <c r="M618">
        <v>20</v>
      </c>
      <c r="N618">
        <v>8</v>
      </c>
      <c r="O618">
        <v>2</v>
      </c>
      <c r="P618">
        <v>2</v>
      </c>
      <c r="Q618">
        <v>2018</v>
      </c>
      <c r="R618">
        <v>25</v>
      </c>
      <c r="S618">
        <v>19656</v>
      </c>
      <c r="T618">
        <v>50.545161290000003</v>
      </c>
      <c r="U618">
        <v>4.0999999999999996</v>
      </c>
      <c r="V618">
        <v>16.611538459999998</v>
      </c>
      <c r="W618">
        <v>50.9</v>
      </c>
      <c r="X618">
        <v>4.2</v>
      </c>
      <c r="Y618">
        <v>17.519444440000001</v>
      </c>
      <c r="Z618">
        <v>50.357142860000003</v>
      </c>
      <c r="AA618">
        <v>4.0999999999999996</v>
      </c>
      <c r="AB618">
        <v>18.281874999999999</v>
      </c>
      <c r="AC618">
        <v>99.5</v>
      </c>
      <c r="AD618" s="1">
        <v>43145</v>
      </c>
      <c r="AE618" t="s">
        <v>115</v>
      </c>
    </row>
    <row r="619" spans="1:31" x14ac:dyDescent="0.3">
      <c r="A619" t="s">
        <v>70</v>
      </c>
      <c r="B619" t="s">
        <v>26</v>
      </c>
      <c r="C619">
        <v>39</v>
      </c>
      <c r="D619">
        <v>161</v>
      </c>
      <c r="E619">
        <v>18</v>
      </c>
      <c r="F619">
        <v>62</v>
      </c>
      <c r="G619">
        <v>39.99</v>
      </c>
      <c r="H619">
        <v>719.82</v>
      </c>
      <c r="I619">
        <v>13.74944444</v>
      </c>
      <c r="J619">
        <v>2</v>
      </c>
      <c r="K619">
        <v>350</v>
      </c>
      <c r="L619">
        <v>4</v>
      </c>
      <c r="M619">
        <v>20</v>
      </c>
      <c r="N619">
        <v>8</v>
      </c>
      <c r="O619">
        <v>2</v>
      </c>
      <c r="P619">
        <v>2</v>
      </c>
      <c r="Q619">
        <v>2018</v>
      </c>
      <c r="R619">
        <v>16.82242991</v>
      </c>
      <c r="S619">
        <v>3800</v>
      </c>
      <c r="T619">
        <v>89.9</v>
      </c>
      <c r="U619">
        <v>3.9</v>
      </c>
      <c r="V619">
        <v>19.20909091</v>
      </c>
      <c r="W619">
        <v>39.99</v>
      </c>
      <c r="X619">
        <v>4</v>
      </c>
      <c r="Y619">
        <v>13.74944444</v>
      </c>
      <c r="Z619">
        <v>39.99</v>
      </c>
      <c r="AA619">
        <v>4</v>
      </c>
      <c r="AB619">
        <v>13.74944444</v>
      </c>
      <c r="AC619">
        <v>39.99</v>
      </c>
      <c r="AD619" s="1">
        <v>43144</v>
      </c>
      <c r="AE619" t="s">
        <v>122</v>
      </c>
    </row>
    <row r="620" spans="1:31" x14ac:dyDescent="0.3">
      <c r="A620" t="s">
        <v>62</v>
      </c>
      <c r="B620" t="s">
        <v>32</v>
      </c>
      <c r="C620">
        <v>48</v>
      </c>
      <c r="D620">
        <v>575</v>
      </c>
      <c r="E620">
        <v>14</v>
      </c>
      <c r="F620">
        <v>62</v>
      </c>
      <c r="G620">
        <v>23.990000000000002</v>
      </c>
      <c r="H620">
        <v>335.86</v>
      </c>
      <c r="I620">
        <v>12.55</v>
      </c>
      <c r="J620">
        <v>1</v>
      </c>
      <c r="K620">
        <v>100</v>
      </c>
      <c r="L620">
        <v>4.3</v>
      </c>
      <c r="M620">
        <v>20</v>
      </c>
      <c r="N620">
        <v>8</v>
      </c>
      <c r="O620">
        <v>2</v>
      </c>
      <c r="P620">
        <v>2</v>
      </c>
      <c r="Q620">
        <v>2018</v>
      </c>
      <c r="R620">
        <v>14.94444444</v>
      </c>
      <c r="S620">
        <v>4500</v>
      </c>
      <c r="T620">
        <v>23.99</v>
      </c>
      <c r="U620">
        <v>4.3</v>
      </c>
      <c r="V620">
        <v>12.55</v>
      </c>
      <c r="W620">
        <v>89.99</v>
      </c>
      <c r="X620">
        <v>4.0999999999999996</v>
      </c>
      <c r="Y620">
        <v>16.307647060000001</v>
      </c>
      <c r="Z620">
        <v>58.99</v>
      </c>
      <c r="AA620">
        <v>3.9</v>
      </c>
      <c r="AB620">
        <v>19.574999999999999</v>
      </c>
      <c r="AC620">
        <v>23.99</v>
      </c>
      <c r="AD620" s="1">
        <v>43144</v>
      </c>
      <c r="AE620" t="s">
        <v>122</v>
      </c>
    </row>
    <row r="621" spans="1:31" x14ac:dyDescent="0.3">
      <c r="A621" t="s">
        <v>46</v>
      </c>
      <c r="B621" t="s">
        <v>40</v>
      </c>
      <c r="C621">
        <v>33</v>
      </c>
      <c r="D621">
        <v>897</v>
      </c>
      <c r="E621">
        <v>2</v>
      </c>
      <c r="F621">
        <v>20</v>
      </c>
      <c r="G621">
        <v>129.99</v>
      </c>
      <c r="H621">
        <v>259.98</v>
      </c>
      <c r="I621">
        <v>18.489999999999998</v>
      </c>
      <c r="J621">
        <v>1</v>
      </c>
      <c r="K621">
        <v>1600</v>
      </c>
      <c r="L621">
        <v>4.3</v>
      </c>
      <c r="M621">
        <v>20</v>
      </c>
      <c r="N621">
        <v>8</v>
      </c>
      <c r="O621">
        <v>2</v>
      </c>
      <c r="P621">
        <v>2</v>
      </c>
      <c r="Q621">
        <v>2018</v>
      </c>
      <c r="R621">
        <v>25</v>
      </c>
      <c r="S621">
        <v>15750</v>
      </c>
      <c r="T621">
        <v>99.99</v>
      </c>
      <c r="U621">
        <v>4.2</v>
      </c>
      <c r="V621">
        <v>13.72</v>
      </c>
      <c r="W621">
        <v>129.99</v>
      </c>
      <c r="X621">
        <v>4.3</v>
      </c>
      <c r="Y621">
        <v>16.71</v>
      </c>
      <c r="Z621">
        <v>129.99</v>
      </c>
      <c r="AA621">
        <v>4.3</v>
      </c>
      <c r="AB621">
        <v>16.71</v>
      </c>
      <c r="AC621">
        <v>129.99</v>
      </c>
      <c r="AD621" s="1">
        <v>43144</v>
      </c>
      <c r="AE621" t="s">
        <v>115</v>
      </c>
    </row>
    <row r="622" spans="1:31" x14ac:dyDescent="0.3">
      <c r="A622" t="s">
        <v>72</v>
      </c>
      <c r="B622" t="s">
        <v>66</v>
      </c>
      <c r="C622">
        <v>44</v>
      </c>
      <c r="D622">
        <v>903</v>
      </c>
      <c r="E622">
        <v>44</v>
      </c>
      <c r="F622">
        <v>52</v>
      </c>
      <c r="G622">
        <v>69.899999999999991</v>
      </c>
      <c r="H622">
        <v>3075.6</v>
      </c>
      <c r="I622">
        <v>16.115909089999999</v>
      </c>
      <c r="J622">
        <v>6</v>
      </c>
      <c r="K622">
        <v>2600</v>
      </c>
      <c r="L622">
        <v>4.0999999999999996</v>
      </c>
      <c r="M622">
        <v>20</v>
      </c>
      <c r="N622">
        <v>8</v>
      </c>
      <c r="O622">
        <v>2</v>
      </c>
      <c r="P622">
        <v>2</v>
      </c>
      <c r="Q622">
        <v>2018</v>
      </c>
      <c r="R622">
        <v>10.653753030000001</v>
      </c>
      <c r="S622">
        <v>15000</v>
      </c>
      <c r="T622">
        <v>69.900000000000006</v>
      </c>
      <c r="U622">
        <v>4.0999999999999996</v>
      </c>
      <c r="V622">
        <v>16.115909089999999</v>
      </c>
      <c r="W622">
        <v>38.4</v>
      </c>
      <c r="X622">
        <v>3.7</v>
      </c>
      <c r="Y622">
        <v>18.685555560000001</v>
      </c>
      <c r="Z622">
        <v>99.9</v>
      </c>
      <c r="AA622">
        <v>4.4000000000000004</v>
      </c>
      <c r="AB622">
        <v>28.89076923</v>
      </c>
      <c r="AC622">
        <v>69.995327099999997</v>
      </c>
      <c r="AD622" s="1">
        <v>43143</v>
      </c>
      <c r="AE622" t="s">
        <v>115</v>
      </c>
    </row>
    <row r="623" spans="1:31" x14ac:dyDescent="0.3">
      <c r="A623" t="s">
        <v>76</v>
      </c>
      <c r="B623" t="s">
        <v>66</v>
      </c>
      <c r="C623">
        <v>57</v>
      </c>
      <c r="D623">
        <v>272</v>
      </c>
      <c r="E623">
        <v>13</v>
      </c>
      <c r="F623">
        <v>62</v>
      </c>
      <c r="G623">
        <v>99.9</v>
      </c>
      <c r="H623">
        <v>1298.7</v>
      </c>
      <c r="I623">
        <v>28.89076923</v>
      </c>
      <c r="J623">
        <v>1</v>
      </c>
      <c r="K623">
        <v>2500</v>
      </c>
      <c r="L623">
        <v>4.4000000000000004</v>
      </c>
      <c r="M623">
        <v>20</v>
      </c>
      <c r="N623">
        <v>8</v>
      </c>
      <c r="O623">
        <v>2</v>
      </c>
      <c r="P623">
        <v>2</v>
      </c>
      <c r="Q623">
        <v>2018</v>
      </c>
      <c r="R623">
        <v>13.40206186</v>
      </c>
      <c r="S623">
        <v>12000</v>
      </c>
      <c r="T623">
        <v>69.900000000000006</v>
      </c>
      <c r="U623">
        <v>4.0999999999999996</v>
      </c>
      <c r="V623">
        <v>16.115909089999999</v>
      </c>
      <c r="W623">
        <v>38.4</v>
      </c>
      <c r="X623">
        <v>3.7</v>
      </c>
      <c r="Y623">
        <v>18.685555560000001</v>
      </c>
      <c r="Z623">
        <v>99.9</v>
      </c>
      <c r="AA623">
        <v>4.4000000000000004</v>
      </c>
      <c r="AB623">
        <v>28.89076923</v>
      </c>
      <c r="AC623">
        <v>99.9</v>
      </c>
      <c r="AD623" s="1">
        <v>43143</v>
      </c>
      <c r="AE623" t="s">
        <v>114</v>
      </c>
    </row>
    <row r="624" spans="1:31" x14ac:dyDescent="0.3">
      <c r="A624" t="s">
        <v>63</v>
      </c>
      <c r="B624" t="s">
        <v>30</v>
      </c>
      <c r="C624">
        <v>59</v>
      </c>
      <c r="D624">
        <v>1893</v>
      </c>
      <c r="E624">
        <v>31</v>
      </c>
      <c r="F624">
        <v>202</v>
      </c>
      <c r="G624">
        <v>149</v>
      </c>
      <c r="H624">
        <v>4619</v>
      </c>
      <c r="I624">
        <v>41.16322581</v>
      </c>
      <c r="J624">
        <v>1</v>
      </c>
      <c r="K624">
        <v>6550</v>
      </c>
      <c r="L624">
        <v>4.2</v>
      </c>
      <c r="M624">
        <v>20</v>
      </c>
      <c r="N624">
        <v>8</v>
      </c>
      <c r="O624">
        <v>2</v>
      </c>
      <c r="P624">
        <v>2</v>
      </c>
      <c r="Q624">
        <v>2018</v>
      </c>
      <c r="R624">
        <v>7.889030612</v>
      </c>
      <c r="S624">
        <v>8000</v>
      </c>
      <c r="T624">
        <v>149.99</v>
      </c>
      <c r="U624">
        <v>4.2</v>
      </c>
      <c r="V624">
        <v>41.16322581</v>
      </c>
      <c r="W624">
        <v>149.9</v>
      </c>
      <c r="X624">
        <v>4.3</v>
      </c>
      <c r="Y624">
        <v>26.552898549999998</v>
      </c>
      <c r="Z624">
        <v>78.712280699999994</v>
      </c>
      <c r="AA624">
        <v>3.5</v>
      </c>
      <c r="AB624">
        <v>14.535915490000001</v>
      </c>
      <c r="AC624">
        <v>156.5113514</v>
      </c>
      <c r="AD624" s="1">
        <v>43143</v>
      </c>
      <c r="AE624" t="s">
        <v>114</v>
      </c>
    </row>
    <row r="625" spans="1:31" x14ac:dyDescent="0.3">
      <c r="A625" t="s">
        <v>46</v>
      </c>
      <c r="B625" t="s">
        <v>40</v>
      </c>
      <c r="C625">
        <v>33</v>
      </c>
      <c r="D625">
        <v>897</v>
      </c>
      <c r="E625">
        <v>2</v>
      </c>
      <c r="F625">
        <v>20</v>
      </c>
      <c r="G625">
        <v>129.99</v>
      </c>
      <c r="H625">
        <v>259.98</v>
      </c>
      <c r="I625">
        <v>18.489999999999998</v>
      </c>
      <c r="J625">
        <v>1</v>
      </c>
      <c r="K625">
        <v>1600</v>
      </c>
      <c r="L625">
        <v>4.3</v>
      </c>
      <c r="M625">
        <v>20</v>
      </c>
      <c r="N625">
        <v>8</v>
      </c>
      <c r="O625">
        <v>2</v>
      </c>
      <c r="P625">
        <v>2</v>
      </c>
      <c r="Q625">
        <v>2018</v>
      </c>
      <c r="R625">
        <v>25</v>
      </c>
      <c r="S625">
        <v>15750</v>
      </c>
      <c r="T625">
        <v>99.99</v>
      </c>
      <c r="U625">
        <v>4.2</v>
      </c>
      <c r="V625">
        <v>13.72</v>
      </c>
      <c r="W625">
        <v>129.99</v>
      </c>
      <c r="X625">
        <v>4.3</v>
      </c>
      <c r="Y625">
        <v>16.71</v>
      </c>
      <c r="Z625">
        <v>129.99</v>
      </c>
      <c r="AA625">
        <v>4.3</v>
      </c>
      <c r="AB625">
        <v>16.71</v>
      </c>
      <c r="AC625">
        <v>129.99</v>
      </c>
      <c r="AD625" s="1">
        <v>43143</v>
      </c>
      <c r="AE625" t="s">
        <v>115</v>
      </c>
    </row>
    <row r="626" spans="1:31" x14ac:dyDescent="0.3">
      <c r="A626" t="s">
        <v>61</v>
      </c>
      <c r="B626" t="s">
        <v>36</v>
      </c>
      <c r="C626">
        <v>33</v>
      </c>
      <c r="D626">
        <v>2188</v>
      </c>
      <c r="E626">
        <v>12</v>
      </c>
      <c r="F626">
        <v>160</v>
      </c>
      <c r="G626">
        <v>179</v>
      </c>
      <c r="H626">
        <v>2148</v>
      </c>
      <c r="I626">
        <v>47.825833330000002</v>
      </c>
      <c r="J626">
        <v>2</v>
      </c>
      <c r="K626">
        <v>7650</v>
      </c>
      <c r="L626">
        <v>4.2</v>
      </c>
      <c r="M626">
        <v>20</v>
      </c>
      <c r="N626">
        <v>8</v>
      </c>
      <c r="O626">
        <v>2</v>
      </c>
      <c r="P626">
        <v>2</v>
      </c>
      <c r="Q626">
        <v>2018</v>
      </c>
      <c r="R626">
        <v>8.942307692</v>
      </c>
      <c r="S626">
        <v>8000</v>
      </c>
      <c r="T626">
        <v>50.545161290000003</v>
      </c>
      <c r="U626">
        <v>4.0999999999999996</v>
      </c>
      <c r="V626">
        <v>16.611538459999998</v>
      </c>
      <c r="W626">
        <v>50.9</v>
      </c>
      <c r="X626">
        <v>4.2</v>
      </c>
      <c r="Y626">
        <v>17.519444440000001</v>
      </c>
      <c r="Z626">
        <v>50.357142860000003</v>
      </c>
      <c r="AA626">
        <v>4.0999999999999996</v>
      </c>
      <c r="AB626">
        <v>18.281874999999999</v>
      </c>
      <c r="AC626">
        <v>187.85428569999999</v>
      </c>
      <c r="AD626" s="1">
        <v>43142</v>
      </c>
      <c r="AE626" t="s">
        <v>114</v>
      </c>
    </row>
    <row r="627" spans="1:31" x14ac:dyDescent="0.3">
      <c r="A627" t="s">
        <v>52</v>
      </c>
      <c r="B627" t="s">
        <v>66</v>
      </c>
      <c r="C627">
        <v>41</v>
      </c>
      <c r="D627">
        <v>789</v>
      </c>
      <c r="E627">
        <v>4</v>
      </c>
      <c r="F627">
        <v>52</v>
      </c>
      <c r="G627">
        <v>38.4</v>
      </c>
      <c r="H627">
        <v>153.6</v>
      </c>
      <c r="I627">
        <v>15.61</v>
      </c>
      <c r="J627">
        <v>1</v>
      </c>
      <c r="K627">
        <v>950</v>
      </c>
      <c r="L627">
        <v>3.8</v>
      </c>
      <c r="M627">
        <v>20</v>
      </c>
      <c r="N627">
        <v>8</v>
      </c>
      <c r="O627">
        <v>2</v>
      </c>
      <c r="P627">
        <v>2</v>
      </c>
      <c r="Q627">
        <v>2018</v>
      </c>
      <c r="R627">
        <v>9.0909090910000003</v>
      </c>
      <c r="S627">
        <v>14000</v>
      </c>
      <c r="T627">
        <v>69.900000000000006</v>
      </c>
      <c r="U627">
        <v>4.0999999999999996</v>
      </c>
      <c r="V627">
        <v>16.115909089999999</v>
      </c>
      <c r="W627">
        <v>38.4</v>
      </c>
      <c r="X627">
        <v>3.7</v>
      </c>
      <c r="Y627">
        <v>18.685555560000001</v>
      </c>
      <c r="Z627">
        <v>99.9</v>
      </c>
      <c r="AA627">
        <v>4.4000000000000004</v>
      </c>
      <c r="AB627">
        <v>28.89076923</v>
      </c>
      <c r="AC627">
        <v>38.4</v>
      </c>
      <c r="AD627" s="1">
        <v>43142</v>
      </c>
      <c r="AE627" t="s">
        <v>116</v>
      </c>
    </row>
    <row r="628" spans="1:31" x14ac:dyDescent="0.3">
      <c r="A628" t="s">
        <v>60</v>
      </c>
      <c r="B628" t="s">
        <v>33</v>
      </c>
      <c r="C628">
        <v>35</v>
      </c>
      <c r="D628">
        <v>591</v>
      </c>
      <c r="E628">
        <v>14</v>
      </c>
      <c r="F628">
        <v>90</v>
      </c>
      <c r="G628">
        <v>145.99428571428572</v>
      </c>
      <c r="H628">
        <v>2043.92</v>
      </c>
      <c r="I628">
        <v>15.12928571</v>
      </c>
      <c r="J628">
        <v>3</v>
      </c>
      <c r="K628">
        <v>444</v>
      </c>
      <c r="L628">
        <v>4</v>
      </c>
      <c r="M628">
        <v>20</v>
      </c>
      <c r="N628">
        <v>8</v>
      </c>
      <c r="O628">
        <v>2</v>
      </c>
      <c r="P628">
        <v>2</v>
      </c>
      <c r="Q628">
        <v>2018</v>
      </c>
      <c r="R628">
        <v>19.444444440000002</v>
      </c>
      <c r="S628">
        <v>4480</v>
      </c>
      <c r="T628">
        <v>128.2416667</v>
      </c>
      <c r="U628">
        <v>4.2</v>
      </c>
      <c r="V628">
        <v>15.926666669999999</v>
      </c>
      <c r="W628">
        <v>108</v>
      </c>
      <c r="X628">
        <v>4.2</v>
      </c>
      <c r="Y628">
        <v>18.253636360000002</v>
      </c>
      <c r="Z628">
        <v>182</v>
      </c>
      <c r="AA628">
        <v>3.8</v>
      </c>
      <c r="AB628">
        <v>19.329999999999998</v>
      </c>
      <c r="AC628">
        <v>148.5</v>
      </c>
      <c r="AD628" s="1">
        <v>43141</v>
      </c>
      <c r="AE628" t="s">
        <v>115</v>
      </c>
    </row>
    <row r="629" spans="1:31" x14ac:dyDescent="0.3">
      <c r="A629" t="s">
        <v>45</v>
      </c>
      <c r="B629" t="s">
        <v>33</v>
      </c>
      <c r="C629">
        <v>35</v>
      </c>
      <c r="D629">
        <v>514</v>
      </c>
      <c r="E629">
        <v>6</v>
      </c>
      <c r="F629">
        <v>90</v>
      </c>
      <c r="G629">
        <v>182</v>
      </c>
      <c r="H629">
        <v>1092</v>
      </c>
      <c r="I629">
        <v>19.329999999999998</v>
      </c>
      <c r="J629">
        <v>2</v>
      </c>
      <c r="K629">
        <v>4338</v>
      </c>
      <c r="L629">
        <v>3.8</v>
      </c>
      <c r="M629">
        <v>20</v>
      </c>
      <c r="N629">
        <v>8</v>
      </c>
      <c r="O629">
        <v>2</v>
      </c>
      <c r="P629">
        <v>2</v>
      </c>
      <c r="Q629">
        <v>2018</v>
      </c>
      <c r="R629">
        <v>5.5045871560000004</v>
      </c>
      <c r="S629">
        <v>2856</v>
      </c>
      <c r="T629">
        <v>128.2416667</v>
      </c>
      <c r="U629">
        <v>4.2</v>
      </c>
      <c r="V629">
        <v>15.926666669999999</v>
      </c>
      <c r="W629">
        <v>108</v>
      </c>
      <c r="X629">
        <v>4.2</v>
      </c>
      <c r="Y629">
        <v>18.253636360000002</v>
      </c>
      <c r="Z629">
        <v>182</v>
      </c>
      <c r="AA629">
        <v>3.8</v>
      </c>
      <c r="AB629">
        <v>19.329999999999998</v>
      </c>
      <c r="AC629">
        <v>199</v>
      </c>
      <c r="AD629" s="1">
        <v>43141</v>
      </c>
      <c r="AE629" t="s">
        <v>115</v>
      </c>
    </row>
    <row r="630" spans="1:31" x14ac:dyDescent="0.3">
      <c r="A630" t="s">
        <v>27</v>
      </c>
      <c r="B630" t="s">
        <v>36</v>
      </c>
      <c r="C630">
        <v>58</v>
      </c>
      <c r="D630">
        <v>340</v>
      </c>
      <c r="E630">
        <v>44</v>
      </c>
      <c r="F630">
        <v>160</v>
      </c>
      <c r="G630">
        <v>51.081818181818178</v>
      </c>
      <c r="H630">
        <v>2247.6</v>
      </c>
      <c r="I630">
        <v>16.283409089999999</v>
      </c>
      <c r="J630">
        <v>2</v>
      </c>
      <c r="K630">
        <v>1500</v>
      </c>
      <c r="L630">
        <v>4</v>
      </c>
      <c r="M630">
        <v>20</v>
      </c>
      <c r="N630">
        <v>8</v>
      </c>
      <c r="O630">
        <v>2</v>
      </c>
      <c r="P630">
        <v>2</v>
      </c>
      <c r="Q630">
        <v>2018</v>
      </c>
      <c r="R630">
        <v>28.387096769999999</v>
      </c>
      <c r="S630">
        <v>19800</v>
      </c>
      <c r="T630">
        <v>50.545161290000003</v>
      </c>
      <c r="U630">
        <v>4.0999999999999996</v>
      </c>
      <c r="V630">
        <v>16.611538459999998</v>
      </c>
      <c r="W630">
        <v>50.9</v>
      </c>
      <c r="X630">
        <v>4.2</v>
      </c>
      <c r="Y630">
        <v>17.519444440000001</v>
      </c>
      <c r="Z630">
        <v>50.357142860000003</v>
      </c>
      <c r="AA630">
        <v>4.0999999999999996</v>
      </c>
      <c r="AB630">
        <v>18.281874999999999</v>
      </c>
      <c r="AC630">
        <v>49.9</v>
      </c>
      <c r="AD630" s="1">
        <v>43141</v>
      </c>
      <c r="AE630" t="s">
        <v>115</v>
      </c>
    </row>
    <row r="631" spans="1:31" x14ac:dyDescent="0.3">
      <c r="A631" t="s">
        <v>63</v>
      </c>
      <c r="B631" t="s">
        <v>30</v>
      </c>
      <c r="C631">
        <v>59</v>
      </c>
      <c r="D631">
        <v>1893</v>
      </c>
      <c r="E631">
        <v>31</v>
      </c>
      <c r="F631">
        <v>202</v>
      </c>
      <c r="G631">
        <v>149</v>
      </c>
      <c r="H631">
        <v>4619</v>
      </c>
      <c r="I631">
        <v>41.16322581</v>
      </c>
      <c r="J631">
        <v>1</v>
      </c>
      <c r="K631">
        <v>6550</v>
      </c>
      <c r="L631">
        <v>4.2</v>
      </c>
      <c r="M631">
        <v>20</v>
      </c>
      <c r="N631">
        <v>8</v>
      </c>
      <c r="O631">
        <v>2</v>
      </c>
      <c r="P631">
        <v>2</v>
      </c>
      <c r="Q631">
        <v>2018</v>
      </c>
      <c r="R631">
        <v>7.889030612</v>
      </c>
      <c r="S631">
        <v>8000</v>
      </c>
      <c r="T631">
        <v>149.99</v>
      </c>
      <c r="U631">
        <v>4.2</v>
      </c>
      <c r="V631">
        <v>41.16322581</v>
      </c>
      <c r="W631">
        <v>149.9</v>
      </c>
      <c r="X631">
        <v>4.3</v>
      </c>
      <c r="Y631">
        <v>26.552898549999998</v>
      </c>
      <c r="Z631">
        <v>78.712280699999994</v>
      </c>
      <c r="AA631">
        <v>3.5</v>
      </c>
      <c r="AB631">
        <v>14.535915490000001</v>
      </c>
      <c r="AC631">
        <v>156.5113514</v>
      </c>
      <c r="AD631" s="1">
        <v>43141</v>
      </c>
      <c r="AE631" t="s">
        <v>114</v>
      </c>
    </row>
    <row r="632" spans="1:31" x14ac:dyDescent="0.3">
      <c r="A632" t="s">
        <v>60</v>
      </c>
      <c r="B632" t="s">
        <v>33</v>
      </c>
      <c r="C632">
        <v>35</v>
      </c>
      <c r="D632">
        <v>591</v>
      </c>
      <c r="E632">
        <v>14</v>
      </c>
      <c r="F632">
        <v>90</v>
      </c>
      <c r="G632">
        <v>145.99428571428572</v>
      </c>
      <c r="H632">
        <v>2043.92</v>
      </c>
      <c r="I632">
        <v>15.12928571</v>
      </c>
      <c r="J632">
        <v>3</v>
      </c>
      <c r="K632">
        <v>444</v>
      </c>
      <c r="L632">
        <v>4</v>
      </c>
      <c r="M632">
        <v>20</v>
      </c>
      <c r="N632">
        <v>8</v>
      </c>
      <c r="O632">
        <v>2</v>
      </c>
      <c r="P632">
        <v>2</v>
      </c>
      <c r="Q632">
        <v>2018</v>
      </c>
      <c r="R632">
        <v>19.444444440000002</v>
      </c>
      <c r="S632">
        <v>4480</v>
      </c>
      <c r="T632">
        <v>128.2416667</v>
      </c>
      <c r="U632">
        <v>4.2</v>
      </c>
      <c r="V632">
        <v>15.926666669999999</v>
      </c>
      <c r="W632">
        <v>108</v>
      </c>
      <c r="X632">
        <v>4.2</v>
      </c>
      <c r="Y632">
        <v>18.253636360000002</v>
      </c>
      <c r="Z632">
        <v>182</v>
      </c>
      <c r="AA632">
        <v>3.8</v>
      </c>
      <c r="AB632">
        <v>19.329999999999998</v>
      </c>
      <c r="AC632">
        <v>148.5</v>
      </c>
      <c r="AD632" s="1">
        <v>43140</v>
      </c>
      <c r="AE632" t="s">
        <v>115</v>
      </c>
    </row>
    <row r="633" spans="1:31" x14ac:dyDescent="0.3">
      <c r="A633" t="s">
        <v>27</v>
      </c>
      <c r="B633" t="s">
        <v>36</v>
      </c>
      <c r="C633">
        <v>58</v>
      </c>
      <c r="D633">
        <v>340</v>
      </c>
      <c r="E633">
        <v>44</v>
      </c>
      <c r="F633">
        <v>160</v>
      </c>
      <c r="G633">
        <v>51.081818181818178</v>
      </c>
      <c r="H633">
        <v>2247.6</v>
      </c>
      <c r="I633">
        <v>16.283409089999999</v>
      </c>
      <c r="J633">
        <v>2</v>
      </c>
      <c r="K633">
        <v>1500</v>
      </c>
      <c r="L633">
        <v>4</v>
      </c>
      <c r="M633">
        <v>20</v>
      </c>
      <c r="N633">
        <v>8</v>
      </c>
      <c r="O633">
        <v>2</v>
      </c>
      <c r="P633">
        <v>2</v>
      </c>
      <c r="Q633">
        <v>2018</v>
      </c>
      <c r="R633">
        <v>28.387096769999999</v>
      </c>
      <c r="S633">
        <v>19800</v>
      </c>
      <c r="T633">
        <v>50.545161290000003</v>
      </c>
      <c r="U633">
        <v>4.0999999999999996</v>
      </c>
      <c r="V633">
        <v>16.611538459999998</v>
      </c>
      <c r="W633">
        <v>50.9</v>
      </c>
      <c r="X633">
        <v>4.2</v>
      </c>
      <c r="Y633">
        <v>17.519444440000001</v>
      </c>
      <c r="Z633">
        <v>50.357142860000003</v>
      </c>
      <c r="AA633">
        <v>4.0999999999999996</v>
      </c>
      <c r="AB633">
        <v>18.281874999999999</v>
      </c>
      <c r="AC633">
        <v>49.9</v>
      </c>
      <c r="AD633" s="1">
        <v>43140</v>
      </c>
      <c r="AE633" t="s">
        <v>115</v>
      </c>
    </row>
    <row r="634" spans="1:31" x14ac:dyDescent="0.3">
      <c r="A634" t="s">
        <v>31</v>
      </c>
      <c r="B634" t="s">
        <v>32</v>
      </c>
      <c r="C634">
        <v>40</v>
      </c>
      <c r="D634">
        <v>409</v>
      </c>
      <c r="E634">
        <v>21</v>
      </c>
      <c r="F634">
        <v>62</v>
      </c>
      <c r="G634">
        <v>47.335238095238097</v>
      </c>
      <c r="H634">
        <v>994.04</v>
      </c>
      <c r="I634">
        <v>10.20047619</v>
      </c>
      <c r="J634">
        <v>1</v>
      </c>
      <c r="K634">
        <v>1110</v>
      </c>
      <c r="L634">
        <v>4.2</v>
      </c>
      <c r="M634">
        <v>20</v>
      </c>
      <c r="N634">
        <v>8</v>
      </c>
      <c r="O634">
        <v>2</v>
      </c>
      <c r="P634">
        <v>2</v>
      </c>
      <c r="Q634">
        <v>2018</v>
      </c>
      <c r="R634">
        <v>13.548387099999999</v>
      </c>
      <c r="S634">
        <v>3762</v>
      </c>
      <c r="T634">
        <v>23.99</v>
      </c>
      <c r="U634">
        <v>4.3</v>
      </c>
      <c r="V634">
        <v>12.55</v>
      </c>
      <c r="W634">
        <v>89.99</v>
      </c>
      <c r="X634">
        <v>4.0999999999999996</v>
      </c>
      <c r="Y634">
        <v>16.307647060000001</v>
      </c>
      <c r="Z634">
        <v>58.99</v>
      </c>
      <c r="AA634">
        <v>3.9</v>
      </c>
      <c r="AB634">
        <v>19.574999999999999</v>
      </c>
      <c r="AC634">
        <v>47.307894740000002</v>
      </c>
      <c r="AD634" s="1">
        <v>43140</v>
      </c>
      <c r="AE634" t="s">
        <v>122</v>
      </c>
    </row>
    <row r="635" spans="1:31" x14ac:dyDescent="0.3">
      <c r="A635" t="s">
        <v>68</v>
      </c>
      <c r="B635" t="s">
        <v>32</v>
      </c>
      <c r="C635">
        <v>50</v>
      </c>
      <c r="D635">
        <v>1257</v>
      </c>
      <c r="E635">
        <v>2</v>
      </c>
      <c r="F635">
        <v>126</v>
      </c>
      <c r="G635">
        <v>110.99</v>
      </c>
      <c r="H635">
        <v>221.98</v>
      </c>
      <c r="I635">
        <v>20.55</v>
      </c>
      <c r="J635">
        <v>1</v>
      </c>
      <c r="K635">
        <v>700</v>
      </c>
      <c r="L635">
        <v>4.0999999999999996</v>
      </c>
      <c r="M635">
        <v>20</v>
      </c>
      <c r="N635">
        <v>8</v>
      </c>
      <c r="O635">
        <v>2</v>
      </c>
      <c r="P635">
        <v>2</v>
      </c>
      <c r="Q635">
        <v>2018</v>
      </c>
      <c r="R635">
        <v>1.2820512820000001</v>
      </c>
      <c r="S635">
        <v>5700</v>
      </c>
      <c r="T635">
        <v>23.99</v>
      </c>
      <c r="U635">
        <v>4.3</v>
      </c>
      <c r="V635">
        <v>12.55</v>
      </c>
      <c r="W635">
        <v>89.99</v>
      </c>
      <c r="X635">
        <v>4.0999999999999996</v>
      </c>
      <c r="Y635">
        <v>16.307647060000001</v>
      </c>
      <c r="Z635">
        <v>58.99</v>
      </c>
      <c r="AA635">
        <v>3.9</v>
      </c>
      <c r="AB635">
        <v>19.574999999999999</v>
      </c>
      <c r="AC635">
        <v>110.99</v>
      </c>
      <c r="AD635" s="1">
        <v>43140</v>
      </c>
      <c r="AE635" t="s">
        <v>115</v>
      </c>
    </row>
    <row r="636" spans="1:31" x14ac:dyDescent="0.3">
      <c r="A636" t="s">
        <v>37</v>
      </c>
      <c r="B636" t="s">
        <v>36</v>
      </c>
      <c r="C636">
        <v>59</v>
      </c>
      <c r="D636">
        <v>341</v>
      </c>
      <c r="E636">
        <v>36</v>
      </c>
      <c r="F636">
        <v>160</v>
      </c>
      <c r="G636">
        <v>50.788888888888891</v>
      </c>
      <c r="H636">
        <v>1828.4</v>
      </c>
      <c r="I636">
        <v>17.519444440000001</v>
      </c>
      <c r="J636">
        <v>2</v>
      </c>
      <c r="K636">
        <v>1750</v>
      </c>
      <c r="L636">
        <v>4.2</v>
      </c>
      <c r="M636">
        <v>20</v>
      </c>
      <c r="N636">
        <v>8</v>
      </c>
      <c r="O636">
        <v>2</v>
      </c>
      <c r="P636">
        <v>2</v>
      </c>
      <c r="Q636">
        <v>2018</v>
      </c>
      <c r="R636">
        <v>20.93023256</v>
      </c>
      <c r="S636">
        <v>32560</v>
      </c>
      <c r="T636">
        <v>50.545161290000003</v>
      </c>
      <c r="U636">
        <v>4.0999999999999996</v>
      </c>
      <c r="V636">
        <v>16.611538459999998</v>
      </c>
      <c r="W636">
        <v>50.9</v>
      </c>
      <c r="X636">
        <v>4.2</v>
      </c>
      <c r="Y636">
        <v>17.519444440000001</v>
      </c>
      <c r="Z636">
        <v>50.357142860000003</v>
      </c>
      <c r="AA636">
        <v>4.0999999999999996</v>
      </c>
      <c r="AB636">
        <v>18.281874999999999</v>
      </c>
      <c r="AC636">
        <v>49.9</v>
      </c>
      <c r="AD636" s="1">
        <v>43139</v>
      </c>
      <c r="AE636" t="s">
        <v>114</v>
      </c>
    </row>
    <row r="637" spans="1:31" x14ac:dyDescent="0.3">
      <c r="A637" t="s">
        <v>56</v>
      </c>
      <c r="B637" t="s">
        <v>36</v>
      </c>
      <c r="C637">
        <v>57</v>
      </c>
      <c r="D637">
        <v>366</v>
      </c>
      <c r="E637">
        <v>48</v>
      </c>
      <c r="F637">
        <v>160</v>
      </c>
      <c r="G637">
        <v>50.233333333333327</v>
      </c>
      <c r="H637">
        <v>2411.1999999999998</v>
      </c>
      <c r="I637">
        <v>18.281874999999999</v>
      </c>
      <c r="J637">
        <v>2</v>
      </c>
      <c r="K637">
        <v>1650</v>
      </c>
      <c r="L637">
        <v>4.0999999999999996</v>
      </c>
      <c r="M637">
        <v>20</v>
      </c>
      <c r="N637">
        <v>8</v>
      </c>
      <c r="O637">
        <v>2</v>
      </c>
      <c r="P637">
        <v>2</v>
      </c>
      <c r="Q637">
        <v>2018</v>
      </c>
      <c r="R637">
        <v>25.263157889999999</v>
      </c>
      <c r="S637">
        <v>19800</v>
      </c>
      <c r="T637">
        <v>50.545161290000003</v>
      </c>
      <c r="U637">
        <v>4.0999999999999996</v>
      </c>
      <c r="V637">
        <v>16.611538459999998</v>
      </c>
      <c r="W637">
        <v>50.9</v>
      </c>
      <c r="X637">
        <v>4.2</v>
      </c>
      <c r="Y637">
        <v>17.519444440000001</v>
      </c>
      <c r="Z637">
        <v>50.357142860000003</v>
      </c>
      <c r="AA637">
        <v>4.0999999999999996</v>
      </c>
      <c r="AB637">
        <v>18.281874999999999</v>
      </c>
      <c r="AC637">
        <v>49.9</v>
      </c>
      <c r="AD637" s="1">
        <v>43139</v>
      </c>
      <c r="AE637" t="s">
        <v>122</v>
      </c>
    </row>
    <row r="638" spans="1:31" x14ac:dyDescent="0.3">
      <c r="A638" t="s">
        <v>39</v>
      </c>
      <c r="B638" t="s">
        <v>40</v>
      </c>
      <c r="C638">
        <v>40</v>
      </c>
      <c r="D638">
        <v>1456</v>
      </c>
      <c r="E638">
        <v>8</v>
      </c>
      <c r="F638">
        <v>20</v>
      </c>
      <c r="G638">
        <v>176.99</v>
      </c>
      <c r="H638">
        <v>1415.92</v>
      </c>
      <c r="I638">
        <v>18.754999999999999</v>
      </c>
      <c r="J638">
        <v>1</v>
      </c>
      <c r="K638">
        <v>2425</v>
      </c>
      <c r="L638">
        <v>3.8</v>
      </c>
      <c r="M638">
        <v>20</v>
      </c>
      <c r="N638">
        <v>8</v>
      </c>
      <c r="O638">
        <v>2</v>
      </c>
      <c r="P638">
        <v>2</v>
      </c>
      <c r="Q638">
        <v>2018</v>
      </c>
      <c r="R638">
        <v>21.05263158</v>
      </c>
      <c r="S638">
        <v>16530</v>
      </c>
      <c r="T638">
        <v>99.99</v>
      </c>
      <c r="U638">
        <v>4.2</v>
      </c>
      <c r="V638">
        <v>13.72</v>
      </c>
      <c r="W638">
        <v>129.99</v>
      </c>
      <c r="X638">
        <v>4.3</v>
      </c>
      <c r="Y638">
        <v>16.71</v>
      </c>
      <c r="Z638">
        <v>176.99</v>
      </c>
      <c r="AA638">
        <v>3.8</v>
      </c>
      <c r="AB638">
        <v>22.876249999999999</v>
      </c>
      <c r="AC638">
        <v>166.99</v>
      </c>
      <c r="AD638" s="1">
        <v>43139</v>
      </c>
      <c r="AE638" t="s">
        <v>115</v>
      </c>
    </row>
    <row r="639" spans="1:31" x14ac:dyDescent="0.3">
      <c r="A639" t="s">
        <v>74</v>
      </c>
      <c r="B639" t="s">
        <v>26</v>
      </c>
      <c r="C639">
        <v>38</v>
      </c>
      <c r="D639">
        <v>735</v>
      </c>
      <c r="E639">
        <v>16</v>
      </c>
      <c r="F639">
        <v>62</v>
      </c>
      <c r="G639">
        <v>45.9</v>
      </c>
      <c r="H639">
        <v>734.4</v>
      </c>
      <c r="I639">
        <v>12.172499999999999</v>
      </c>
      <c r="J639">
        <v>5</v>
      </c>
      <c r="K639">
        <v>800</v>
      </c>
      <c r="L639">
        <v>4.2</v>
      </c>
      <c r="M639">
        <v>20</v>
      </c>
      <c r="N639">
        <v>8</v>
      </c>
      <c r="O639">
        <v>2</v>
      </c>
      <c r="P639">
        <v>2</v>
      </c>
      <c r="Q639">
        <v>2018</v>
      </c>
      <c r="R639">
        <v>27.586206900000001</v>
      </c>
      <c r="S639">
        <v>8000</v>
      </c>
      <c r="T639">
        <v>85.045000000000002</v>
      </c>
      <c r="U639">
        <v>3.9</v>
      </c>
      <c r="V639">
        <v>19.20909091</v>
      </c>
      <c r="W639">
        <v>45.9</v>
      </c>
      <c r="X639">
        <v>4.2</v>
      </c>
      <c r="Y639">
        <v>12.172499999999999</v>
      </c>
      <c r="Z639">
        <v>39.99</v>
      </c>
      <c r="AA639">
        <v>4</v>
      </c>
      <c r="AB639">
        <v>13.74944444</v>
      </c>
      <c r="AC639">
        <v>45.9</v>
      </c>
      <c r="AD639" s="1">
        <v>43138</v>
      </c>
      <c r="AE639" t="s">
        <v>122</v>
      </c>
    </row>
    <row r="640" spans="1:31" x14ac:dyDescent="0.3">
      <c r="A640" t="s">
        <v>51</v>
      </c>
      <c r="B640" t="s">
        <v>36</v>
      </c>
      <c r="C640">
        <v>57</v>
      </c>
      <c r="D640">
        <v>339</v>
      </c>
      <c r="E640">
        <v>8</v>
      </c>
      <c r="F640">
        <v>160</v>
      </c>
      <c r="G640">
        <v>51.4</v>
      </c>
      <c r="H640">
        <v>411.2</v>
      </c>
      <c r="I640">
        <v>14.08375</v>
      </c>
      <c r="J640">
        <v>2</v>
      </c>
      <c r="K640">
        <v>1800</v>
      </c>
      <c r="L640">
        <v>4.2</v>
      </c>
      <c r="M640">
        <v>20</v>
      </c>
      <c r="N640">
        <v>8</v>
      </c>
      <c r="O640">
        <v>2</v>
      </c>
      <c r="P640">
        <v>2</v>
      </c>
      <c r="Q640">
        <v>2018</v>
      </c>
      <c r="R640">
        <v>14.03508772</v>
      </c>
      <c r="S640">
        <v>32560</v>
      </c>
      <c r="T640">
        <v>50.545161290000003</v>
      </c>
      <c r="U640">
        <v>4.0999999999999996</v>
      </c>
      <c r="V640">
        <v>16.611538459999998</v>
      </c>
      <c r="W640">
        <v>50.9</v>
      </c>
      <c r="X640">
        <v>4.2</v>
      </c>
      <c r="Y640">
        <v>17.519444440000001</v>
      </c>
      <c r="Z640">
        <v>50.357142860000003</v>
      </c>
      <c r="AA640">
        <v>4.0999999999999996</v>
      </c>
      <c r="AB640">
        <v>18.281874999999999</v>
      </c>
      <c r="AC640">
        <v>49.9</v>
      </c>
      <c r="AD640" s="1">
        <v>43138</v>
      </c>
      <c r="AE640" t="s">
        <v>114</v>
      </c>
    </row>
    <row r="641" spans="1:31" x14ac:dyDescent="0.3">
      <c r="A641" t="s">
        <v>48</v>
      </c>
      <c r="B641" t="s">
        <v>49</v>
      </c>
      <c r="C641">
        <v>29</v>
      </c>
      <c r="D641">
        <v>178</v>
      </c>
      <c r="E641">
        <v>11</v>
      </c>
      <c r="F641">
        <v>12</v>
      </c>
      <c r="G641">
        <v>117.89090909090909</v>
      </c>
      <c r="H641">
        <v>1296.8</v>
      </c>
      <c r="I641">
        <v>13.880909089999999</v>
      </c>
      <c r="J641">
        <v>1</v>
      </c>
      <c r="K641">
        <v>400</v>
      </c>
      <c r="L641">
        <v>4.4000000000000004</v>
      </c>
      <c r="M641">
        <v>20</v>
      </c>
      <c r="N641">
        <v>8</v>
      </c>
      <c r="O641">
        <v>2</v>
      </c>
      <c r="P641">
        <v>2</v>
      </c>
      <c r="Q641">
        <v>2018</v>
      </c>
      <c r="R641">
        <v>13.414634149999999</v>
      </c>
      <c r="S641">
        <v>4693</v>
      </c>
      <c r="T641">
        <v>56.99</v>
      </c>
      <c r="U641">
        <v>4.3</v>
      </c>
      <c r="V641">
        <v>14.557499999999999</v>
      </c>
      <c r="W641">
        <v>117.8888889</v>
      </c>
      <c r="X641">
        <v>4.4000000000000004</v>
      </c>
      <c r="Y641">
        <v>13.880909089999999</v>
      </c>
      <c r="Z641">
        <v>117.8888889</v>
      </c>
      <c r="AA641">
        <v>4.4000000000000004</v>
      </c>
      <c r="AB641">
        <v>13.880909089999999</v>
      </c>
      <c r="AC641">
        <v>117.9</v>
      </c>
      <c r="AD641" s="1">
        <v>43138</v>
      </c>
      <c r="AE641" t="s">
        <v>115</v>
      </c>
    </row>
    <row r="642" spans="1:31" x14ac:dyDescent="0.3">
      <c r="A642" t="s">
        <v>55</v>
      </c>
      <c r="B642" t="s">
        <v>40</v>
      </c>
      <c r="C642">
        <v>54</v>
      </c>
      <c r="D642">
        <v>1012</v>
      </c>
      <c r="E642">
        <v>1</v>
      </c>
      <c r="F642">
        <v>62</v>
      </c>
      <c r="G642">
        <v>99.99</v>
      </c>
      <c r="H642">
        <v>99.99</v>
      </c>
      <c r="I642">
        <v>13.72</v>
      </c>
      <c r="J642">
        <v>1</v>
      </c>
      <c r="K642">
        <v>1200</v>
      </c>
      <c r="L642">
        <v>4.2</v>
      </c>
      <c r="M642">
        <v>20</v>
      </c>
      <c r="N642">
        <v>8</v>
      </c>
      <c r="O642">
        <v>2</v>
      </c>
      <c r="P642">
        <v>2</v>
      </c>
      <c r="Q642">
        <v>2018</v>
      </c>
      <c r="R642">
        <v>8.7087087089999997</v>
      </c>
      <c r="S642">
        <v>15750</v>
      </c>
      <c r="T642">
        <v>99.99</v>
      </c>
      <c r="U642">
        <v>4.2</v>
      </c>
      <c r="V642">
        <v>13.72</v>
      </c>
      <c r="W642">
        <v>129.99</v>
      </c>
      <c r="X642">
        <v>4.3</v>
      </c>
      <c r="Y642">
        <v>16.71</v>
      </c>
      <c r="Z642">
        <v>99.99</v>
      </c>
      <c r="AA642">
        <v>4.2</v>
      </c>
      <c r="AB642">
        <v>13.72</v>
      </c>
      <c r="AC642">
        <v>99.99</v>
      </c>
      <c r="AD642" s="1">
        <v>43138</v>
      </c>
      <c r="AE642" t="s">
        <v>122</v>
      </c>
    </row>
    <row r="643" spans="1:31" x14ac:dyDescent="0.3">
      <c r="A643" t="s">
        <v>67</v>
      </c>
      <c r="B643" t="s">
        <v>33</v>
      </c>
      <c r="C643">
        <v>33</v>
      </c>
      <c r="D643">
        <v>523</v>
      </c>
      <c r="E643">
        <v>6</v>
      </c>
      <c r="F643">
        <v>90</v>
      </c>
      <c r="G643">
        <v>128.24166666666667</v>
      </c>
      <c r="H643">
        <v>769.45</v>
      </c>
      <c r="I643">
        <v>15.926666669999999</v>
      </c>
      <c r="J643">
        <v>3</v>
      </c>
      <c r="K643">
        <v>584</v>
      </c>
      <c r="L643">
        <v>4.2</v>
      </c>
      <c r="M643">
        <v>20</v>
      </c>
      <c r="N643">
        <v>8</v>
      </c>
      <c r="O643">
        <v>2</v>
      </c>
      <c r="P643">
        <v>2</v>
      </c>
      <c r="Q643">
        <v>2018</v>
      </c>
      <c r="R643">
        <v>2.3346303499999999</v>
      </c>
      <c r="S643">
        <v>2288</v>
      </c>
      <c r="T643">
        <v>128.2416667</v>
      </c>
      <c r="U643">
        <v>4.2</v>
      </c>
      <c r="V643">
        <v>15.926666669999999</v>
      </c>
      <c r="W643">
        <v>108</v>
      </c>
      <c r="X643">
        <v>4.2</v>
      </c>
      <c r="Y643">
        <v>18.253636360000002</v>
      </c>
      <c r="Z643">
        <v>182</v>
      </c>
      <c r="AA643">
        <v>3.8</v>
      </c>
      <c r="AB643">
        <v>19.329999999999998</v>
      </c>
      <c r="AC643">
        <v>128.19166670000001</v>
      </c>
      <c r="AD643" s="1">
        <v>43137</v>
      </c>
      <c r="AE643" t="s">
        <v>122</v>
      </c>
    </row>
    <row r="644" spans="1:31" x14ac:dyDescent="0.3">
      <c r="A644" t="s">
        <v>60</v>
      </c>
      <c r="B644" t="s">
        <v>33</v>
      </c>
      <c r="C644">
        <v>35</v>
      </c>
      <c r="D644">
        <v>591</v>
      </c>
      <c r="E644">
        <v>14</v>
      </c>
      <c r="F644">
        <v>90</v>
      </c>
      <c r="G644">
        <v>145.99428571428572</v>
      </c>
      <c r="H644">
        <v>2043.92</v>
      </c>
      <c r="I644">
        <v>15.12928571</v>
      </c>
      <c r="J644">
        <v>3</v>
      </c>
      <c r="K644">
        <v>444</v>
      </c>
      <c r="L644">
        <v>4</v>
      </c>
      <c r="M644">
        <v>20</v>
      </c>
      <c r="N644">
        <v>8</v>
      </c>
      <c r="O644">
        <v>2</v>
      </c>
      <c r="P644">
        <v>2</v>
      </c>
      <c r="Q644">
        <v>2018</v>
      </c>
      <c r="R644">
        <v>19.444444440000002</v>
      </c>
      <c r="S644">
        <v>4480</v>
      </c>
      <c r="T644">
        <v>128.2416667</v>
      </c>
      <c r="U644">
        <v>4.2</v>
      </c>
      <c r="V644">
        <v>15.926666669999999</v>
      </c>
      <c r="W644">
        <v>108</v>
      </c>
      <c r="X644">
        <v>4.2</v>
      </c>
      <c r="Y644">
        <v>18.253636360000002</v>
      </c>
      <c r="Z644">
        <v>182</v>
      </c>
      <c r="AA644">
        <v>3.8</v>
      </c>
      <c r="AB644">
        <v>19.329999999999998</v>
      </c>
      <c r="AC644">
        <v>148.5</v>
      </c>
      <c r="AD644" s="1">
        <v>43137</v>
      </c>
      <c r="AE644" t="s">
        <v>115</v>
      </c>
    </row>
    <row r="645" spans="1:31" x14ac:dyDescent="0.3">
      <c r="A645" t="s">
        <v>43</v>
      </c>
      <c r="B645" t="s">
        <v>33</v>
      </c>
      <c r="C645">
        <v>59</v>
      </c>
      <c r="D645">
        <v>319</v>
      </c>
      <c r="E645">
        <v>1</v>
      </c>
      <c r="F645">
        <v>90</v>
      </c>
      <c r="G645">
        <v>78</v>
      </c>
      <c r="H645">
        <v>78</v>
      </c>
      <c r="I645">
        <v>15.3</v>
      </c>
      <c r="J645">
        <v>4</v>
      </c>
      <c r="K645">
        <v>250</v>
      </c>
      <c r="L645">
        <v>3.9</v>
      </c>
      <c r="M645">
        <v>20</v>
      </c>
      <c r="N645">
        <v>8</v>
      </c>
      <c r="O645">
        <v>2</v>
      </c>
      <c r="P645">
        <v>2</v>
      </c>
      <c r="Q645">
        <v>2018</v>
      </c>
      <c r="R645">
        <v>0.71942446000000004</v>
      </c>
      <c r="S645">
        <v>640</v>
      </c>
      <c r="T645">
        <v>128.2416667</v>
      </c>
      <c r="U645">
        <v>4.2</v>
      </c>
      <c r="V645">
        <v>15.926666669999999</v>
      </c>
      <c r="W645">
        <v>108</v>
      </c>
      <c r="X645">
        <v>4.2</v>
      </c>
      <c r="Y645">
        <v>18.253636360000002</v>
      </c>
      <c r="Z645">
        <v>182</v>
      </c>
      <c r="AA645">
        <v>3.8</v>
      </c>
      <c r="AB645">
        <v>19.329999999999998</v>
      </c>
      <c r="AC645">
        <v>78</v>
      </c>
      <c r="AD645" s="1">
        <v>43137</v>
      </c>
      <c r="AE645" t="s">
        <v>116</v>
      </c>
    </row>
    <row r="646" spans="1:31" x14ac:dyDescent="0.3">
      <c r="A646" t="s">
        <v>52</v>
      </c>
      <c r="B646" t="s">
        <v>66</v>
      </c>
      <c r="C646">
        <v>41</v>
      </c>
      <c r="D646">
        <v>789</v>
      </c>
      <c r="E646">
        <v>4</v>
      </c>
      <c r="F646">
        <v>52</v>
      </c>
      <c r="G646">
        <v>38.4</v>
      </c>
      <c r="H646">
        <v>153.6</v>
      </c>
      <c r="I646">
        <v>15.61</v>
      </c>
      <c r="J646">
        <v>1</v>
      </c>
      <c r="K646">
        <v>950</v>
      </c>
      <c r="L646">
        <v>3.8</v>
      </c>
      <c r="M646">
        <v>20</v>
      </c>
      <c r="N646">
        <v>8</v>
      </c>
      <c r="O646">
        <v>2</v>
      </c>
      <c r="P646">
        <v>2</v>
      </c>
      <c r="Q646">
        <v>2018</v>
      </c>
      <c r="R646">
        <v>9.0909090910000003</v>
      </c>
      <c r="S646">
        <v>14000</v>
      </c>
      <c r="T646">
        <v>69.900000000000006</v>
      </c>
      <c r="U646">
        <v>4.0999999999999996</v>
      </c>
      <c r="V646">
        <v>16.115909089999999</v>
      </c>
      <c r="W646">
        <v>38.4</v>
      </c>
      <c r="X646">
        <v>3.7</v>
      </c>
      <c r="Y646">
        <v>18.685555560000001</v>
      </c>
      <c r="Z646">
        <v>99.9</v>
      </c>
      <c r="AA646">
        <v>4.4000000000000004</v>
      </c>
      <c r="AB646">
        <v>28.89076923</v>
      </c>
      <c r="AC646">
        <v>38.4</v>
      </c>
      <c r="AD646" s="1">
        <v>43137</v>
      </c>
      <c r="AE646" t="s">
        <v>116</v>
      </c>
    </row>
    <row r="647" spans="1:31" x14ac:dyDescent="0.3">
      <c r="A647" t="s">
        <v>53</v>
      </c>
      <c r="B647" t="s">
        <v>36</v>
      </c>
      <c r="C647">
        <v>47</v>
      </c>
      <c r="D647">
        <v>1893</v>
      </c>
      <c r="E647">
        <v>14</v>
      </c>
      <c r="F647">
        <v>160</v>
      </c>
      <c r="G647">
        <v>120</v>
      </c>
      <c r="H647">
        <v>1680</v>
      </c>
      <c r="I647">
        <v>33.002142859999999</v>
      </c>
      <c r="J647">
        <v>1</v>
      </c>
      <c r="K647">
        <v>6050</v>
      </c>
      <c r="L647">
        <v>4.0999999999999996</v>
      </c>
      <c r="M647">
        <v>20</v>
      </c>
      <c r="N647">
        <v>8</v>
      </c>
      <c r="O647">
        <v>2</v>
      </c>
      <c r="P647">
        <v>2</v>
      </c>
      <c r="Q647">
        <v>2018</v>
      </c>
      <c r="R647">
        <v>11.586850650000001</v>
      </c>
      <c r="S647">
        <v>8000</v>
      </c>
      <c r="T647">
        <v>50.545161290000003</v>
      </c>
      <c r="U647">
        <v>4.0999999999999996</v>
      </c>
      <c r="V647">
        <v>16.611538459999998</v>
      </c>
      <c r="W647">
        <v>50.9</v>
      </c>
      <c r="X647">
        <v>4.2</v>
      </c>
      <c r="Y647">
        <v>17.519444440000001</v>
      </c>
      <c r="Z647">
        <v>50.357142860000003</v>
      </c>
      <c r="AA647">
        <v>4.0999999999999996</v>
      </c>
      <c r="AB647">
        <v>18.281874999999999</v>
      </c>
      <c r="AC647">
        <v>123.3316667</v>
      </c>
      <c r="AD647" s="1">
        <v>43137</v>
      </c>
      <c r="AE647" t="s">
        <v>115</v>
      </c>
    </row>
    <row r="648" spans="1:31" x14ac:dyDescent="0.3">
      <c r="A648" t="s">
        <v>50</v>
      </c>
      <c r="B648" t="s">
        <v>26</v>
      </c>
      <c r="C648">
        <v>55</v>
      </c>
      <c r="D648">
        <v>312</v>
      </c>
      <c r="E648">
        <v>13</v>
      </c>
      <c r="F648">
        <v>62</v>
      </c>
      <c r="G648">
        <v>92</v>
      </c>
      <c r="H648">
        <v>1196</v>
      </c>
      <c r="I648">
        <v>16.194615379999998</v>
      </c>
      <c r="J648">
        <v>1</v>
      </c>
      <c r="K648">
        <v>1550</v>
      </c>
      <c r="L648">
        <v>3.3</v>
      </c>
      <c r="M648">
        <v>20</v>
      </c>
      <c r="N648">
        <v>8</v>
      </c>
      <c r="O648">
        <v>2</v>
      </c>
      <c r="P648">
        <v>2</v>
      </c>
      <c r="Q648">
        <v>2018</v>
      </c>
      <c r="R648">
        <v>17.567567570000001</v>
      </c>
      <c r="S648">
        <v>20944</v>
      </c>
      <c r="T648">
        <v>86.9</v>
      </c>
      <c r="U648">
        <v>3.9</v>
      </c>
      <c r="V648">
        <v>19.20909091</v>
      </c>
      <c r="W648">
        <v>92</v>
      </c>
      <c r="X648">
        <v>3.3</v>
      </c>
      <c r="Y648">
        <v>16.194615379999998</v>
      </c>
      <c r="Z648">
        <v>39.99</v>
      </c>
      <c r="AA648">
        <v>4</v>
      </c>
      <c r="AB648">
        <v>13.74944444</v>
      </c>
      <c r="AC648">
        <v>98.3</v>
      </c>
      <c r="AD648" s="1">
        <v>43137</v>
      </c>
      <c r="AE648" t="s">
        <v>115</v>
      </c>
    </row>
    <row r="649" spans="1:31" x14ac:dyDescent="0.3">
      <c r="A649" t="s">
        <v>29</v>
      </c>
      <c r="B649" t="s">
        <v>30</v>
      </c>
      <c r="C649">
        <v>45</v>
      </c>
      <c r="D649">
        <v>236</v>
      </c>
      <c r="E649">
        <v>30</v>
      </c>
      <c r="F649">
        <v>202</v>
      </c>
      <c r="G649">
        <v>84.573000000000008</v>
      </c>
      <c r="H649">
        <v>2537.19</v>
      </c>
      <c r="I649">
        <v>14.096</v>
      </c>
      <c r="J649">
        <v>1</v>
      </c>
      <c r="K649">
        <v>173</v>
      </c>
      <c r="L649">
        <v>4</v>
      </c>
      <c r="M649">
        <v>20</v>
      </c>
      <c r="N649">
        <v>8</v>
      </c>
      <c r="O649">
        <v>2</v>
      </c>
      <c r="P649">
        <v>2</v>
      </c>
      <c r="Q649">
        <v>2018</v>
      </c>
      <c r="R649">
        <v>29.41176471</v>
      </c>
      <c r="S649">
        <v>2808</v>
      </c>
      <c r="T649">
        <v>149</v>
      </c>
      <c r="U649">
        <v>4.2</v>
      </c>
      <c r="V649">
        <v>41.16322581</v>
      </c>
      <c r="W649">
        <v>149.9</v>
      </c>
      <c r="X649">
        <v>4.3</v>
      </c>
      <c r="Y649">
        <v>26.552898549999998</v>
      </c>
      <c r="Z649">
        <v>78.712280699999994</v>
      </c>
      <c r="AA649">
        <v>3.5</v>
      </c>
      <c r="AB649">
        <v>14.535915490000001</v>
      </c>
      <c r="AC649">
        <v>90.534000000000006</v>
      </c>
      <c r="AD649" s="1">
        <v>43137</v>
      </c>
      <c r="AE649" t="s">
        <v>122</v>
      </c>
    </row>
    <row r="650" spans="1:31" x14ac:dyDescent="0.3">
      <c r="A650" t="s">
        <v>65</v>
      </c>
      <c r="B650" t="s">
        <v>66</v>
      </c>
      <c r="C650">
        <v>49</v>
      </c>
      <c r="D650">
        <v>829</v>
      </c>
      <c r="E650">
        <v>9</v>
      </c>
      <c r="F650">
        <v>52</v>
      </c>
      <c r="G650">
        <v>38.400000000000006</v>
      </c>
      <c r="H650">
        <v>345.6</v>
      </c>
      <c r="I650">
        <v>14.634545449999999</v>
      </c>
      <c r="J650">
        <v>1</v>
      </c>
      <c r="K650">
        <v>850</v>
      </c>
      <c r="L650">
        <v>3.7</v>
      </c>
      <c r="M650">
        <v>20</v>
      </c>
      <c r="N650">
        <v>8</v>
      </c>
      <c r="O650">
        <v>2</v>
      </c>
      <c r="P650">
        <v>2</v>
      </c>
      <c r="Q650">
        <v>2018</v>
      </c>
      <c r="R650">
        <v>9.4736842110000001</v>
      </c>
      <c r="S650">
        <v>10000</v>
      </c>
      <c r="T650">
        <v>69.900000000000006</v>
      </c>
      <c r="U650">
        <v>4.0999999999999996</v>
      </c>
      <c r="V650">
        <v>16.115909089999999</v>
      </c>
      <c r="W650">
        <v>38.4</v>
      </c>
      <c r="X650">
        <v>3.7</v>
      </c>
      <c r="Y650">
        <v>18.685555560000001</v>
      </c>
      <c r="Z650">
        <v>99.9</v>
      </c>
      <c r="AA650">
        <v>4.4000000000000004</v>
      </c>
      <c r="AB650">
        <v>28.89076923</v>
      </c>
      <c r="AC650">
        <v>38.4</v>
      </c>
      <c r="AD650" s="1">
        <v>43137</v>
      </c>
      <c r="AE650" t="s">
        <v>116</v>
      </c>
    </row>
    <row r="651" spans="1:31" x14ac:dyDescent="0.3">
      <c r="A651" t="s">
        <v>72</v>
      </c>
      <c r="B651" t="s">
        <v>66</v>
      </c>
      <c r="C651">
        <v>44</v>
      </c>
      <c r="D651">
        <v>903</v>
      </c>
      <c r="E651">
        <v>44</v>
      </c>
      <c r="F651">
        <v>52</v>
      </c>
      <c r="G651">
        <v>69.899999999999991</v>
      </c>
      <c r="H651">
        <v>3075.6</v>
      </c>
      <c r="I651">
        <v>16.115909089999999</v>
      </c>
      <c r="J651">
        <v>6</v>
      </c>
      <c r="K651">
        <v>2600</v>
      </c>
      <c r="L651">
        <v>4.0999999999999996</v>
      </c>
      <c r="M651">
        <v>20</v>
      </c>
      <c r="N651">
        <v>8</v>
      </c>
      <c r="O651">
        <v>2</v>
      </c>
      <c r="P651">
        <v>2</v>
      </c>
      <c r="Q651">
        <v>2018</v>
      </c>
      <c r="R651">
        <v>10.653753030000001</v>
      </c>
      <c r="S651">
        <v>15000</v>
      </c>
      <c r="T651">
        <v>69.900000000000006</v>
      </c>
      <c r="U651">
        <v>4.0999999999999996</v>
      </c>
      <c r="V651">
        <v>16.115909089999999</v>
      </c>
      <c r="W651">
        <v>38.4</v>
      </c>
      <c r="X651">
        <v>3.7</v>
      </c>
      <c r="Y651">
        <v>18.685555560000001</v>
      </c>
      <c r="Z651">
        <v>99.9</v>
      </c>
      <c r="AA651">
        <v>4.4000000000000004</v>
      </c>
      <c r="AB651">
        <v>28.89076923</v>
      </c>
      <c r="AC651">
        <v>69.995327099999997</v>
      </c>
      <c r="AD651" s="1">
        <v>43136</v>
      </c>
      <c r="AE651" t="s">
        <v>115</v>
      </c>
    </row>
    <row r="652" spans="1:31" x14ac:dyDescent="0.3">
      <c r="A652" t="s">
        <v>42</v>
      </c>
      <c r="B652" t="s">
        <v>32</v>
      </c>
      <c r="C652">
        <v>59</v>
      </c>
      <c r="D652">
        <v>492</v>
      </c>
      <c r="E652">
        <v>14</v>
      </c>
      <c r="F652">
        <v>126</v>
      </c>
      <c r="G652">
        <v>58.99</v>
      </c>
      <c r="H652">
        <v>825.86</v>
      </c>
      <c r="I652">
        <v>19.574999999999999</v>
      </c>
      <c r="J652">
        <v>2</v>
      </c>
      <c r="K652">
        <v>200</v>
      </c>
      <c r="L652">
        <v>3.9</v>
      </c>
      <c r="M652">
        <v>20</v>
      </c>
      <c r="N652">
        <v>8</v>
      </c>
      <c r="O652">
        <v>2</v>
      </c>
      <c r="P652">
        <v>2</v>
      </c>
      <c r="Q652">
        <v>2018</v>
      </c>
      <c r="R652">
        <v>13.92857143</v>
      </c>
      <c r="S652">
        <v>3960</v>
      </c>
      <c r="T652">
        <v>19.989999999999998</v>
      </c>
      <c r="U652">
        <v>4.3</v>
      </c>
      <c r="V652">
        <v>12.55</v>
      </c>
      <c r="W652">
        <v>89.99</v>
      </c>
      <c r="X652">
        <v>4.0999999999999996</v>
      </c>
      <c r="Y652">
        <v>16.307647060000001</v>
      </c>
      <c r="Z652">
        <v>58.99</v>
      </c>
      <c r="AA652">
        <v>3.9</v>
      </c>
      <c r="AB652">
        <v>19.574999999999999</v>
      </c>
      <c r="AC652">
        <v>58.99</v>
      </c>
      <c r="AD652" s="1">
        <v>43136</v>
      </c>
      <c r="AE652" t="s">
        <v>115</v>
      </c>
    </row>
    <row r="653" spans="1:31" x14ac:dyDescent="0.3">
      <c r="A653" t="s">
        <v>38</v>
      </c>
      <c r="B653" t="s">
        <v>33</v>
      </c>
      <c r="C653">
        <v>58</v>
      </c>
      <c r="D653">
        <v>3006</v>
      </c>
      <c r="E653">
        <v>33</v>
      </c>
      <c r="F653">
        <v>90</v>
      </c>
      <c r="G653">
        <v>108</v>
      </c>
      <c r="H653">
        <v>3564</v>
      </c>
      <c r="I653">
        <v>18.253636360000002</v>
      </c>
      <c r="J653">
        <v>2</v>
      </c>
      <c r="K653">
        <v>1000</v>
      </c>
      <c r="L653">
        <v>4.2</v>
      </c>
      <c r="M653">
        <v>20</v>
      </c>
      <c r="N653">
        <v>8</v>
      </c>
      <c r="O653">
        <v>2</v>
      </c>
      <c r="P653">
        <v>2</v>
      </c>
      <c r="Q653">
        <v>2018</v>
      </c>
      <c r="R653">
        <v>16.58291457</v>
      </c>
      <c r="S653">
        <v>7632</v>
      </c>
      <c r="T653">
        <v>128.2416667</v>
      </c>
      <c r="U653">
        <v>4.2</v>
      </c>
      <c r="V653">
        <v>15.926666669999999</v>
      </c>
      <c r="W653">
        <v>108</v>
      </c>
      <c r="X653">
        <v>4.2</v>
      </c>
      <c r="Y653">
        <v>18.253636360000002</v>
      </c>
      <c r="Z653">
        <v>182</v>
      </c>
      <c r="AA653">
        <v>3.8</v>
      </c>
      <c r="AB653">
        <v>19.329999999999998</v>
      </c>
      <c r="AC653">
        <v>108</v>
      </c>
      <c r="AD653" s="1">
        <v>43136</v>
      </c>
      <c r="AE653" t="s">
        <v>122</v>
      </c>
    </row>
    <row r="654" spans="1:31" x14ac:dyDescent="0.3">
      <c r="A654" t="s">
        <v>83</v>
      </c>
      <c r="B654" t="s">
        <v>36</v>
      </c>
      <c r="C654">
        <v>36</v>
      </c>
      <c r="D654">
        <v>450</v>
      </c>
      <c r="E654">
        <v>2</v>
      </c>
      <c r="F654">
        <v>160</v>
      </c>
      <c r="G654">
        <v>101</v>
      </c>
      <c r="H654">
        <v>202</v>
      </c>
      <c r="I654">
        <v>43.555</v>
      </c>
      <c r="J654">
        <v>1</v>
      </c>
      <c r="K654">
        <v>9000</v>
      </c>
      <c r="L654">
        <v>4.0999999999999996</v>
      </c>
      <c r="M654">
        <v>20</v>
      </c>
      <c r="N654">
        <v>8</v>
      </c>
      <c r="O654">
        <v>2</v>
      </c>
      <c r="P654">
        <v>2</v>
      </c>
      <c r="Q654">
        <v>2018</v>
      </c>
      <c r="R654">
        <v>25</v>
      </c>
      <c r="S654">
        <v>19656</v>
      </c>
      <c r="T654">
        <v>50.545161290000003</v>
      </c>
      <c r="U654">
        <v>4.0999999999999996</v>
      </c>
      <c r="V654">
        <v>16.611538459999998</v>
      </c>
      <c r="W654">
        <v>50.9</v>
      </c>
      <c r="X654">
        <v>4.2</v>
      </c>
      <c r="Y654">
        <v>17.519444440000001</v>
      </c>
      <c r="Z654">
        <v>50.357142860000003</v>
      </c>
      <c r="AA654">
        <v>4.0999999999999996</v>
      </c>
      <c r="AB654">
        <v>18.281874999999999</v>
      </c>
      <c r="AC654">
        <v>99.5</v>
      </c>
      <c r="AD654" s="1">
        <v>43136</v>
      </c>
      <c r="AE654" t="s">
        <v>115</v>
      </c>
    </row>
    <row r="655" spans="1:31" x14ac:dyDescent="0.3">
      <c r="A655" t="s">
        <v>29</v>
      </c>
      <c r="B655" t="s">
        <v>30</v>
      </c>
      <c r="C655">
        <v>45</v>
      </c>
      <c r="D655">
        <v>236</v>
      </c>
      <c r="E655">
        <v>30</v>
      </c>
      <c r="F655">
        <v>202</v>
      </c>
      <c r="G655">
        <v>84.573000000000008</v>
      </c>
      <c r="H655">
        <v>2537.19</v>
      </c>
      <c r="I655">
        <v>14.096</v>
      </c>
      <c r="J655">
        <v>1</v>
      </c>
      <c r="K655">
        <v>173</v>
      </c>
      <c r="L655">
        <v>4</v>
      </c>
      <c r="M655">
        <v>20</v>
      </c>
      <c r="N655">
        <v>8</v>
      </c>
      <c r="O655">
        <v>2</v>
      </c>
      <c r="P655">
        <v>2</v>
      </c>
      <c r="Q655">
        <v>2018</v>
      </c>
      <c r="R655">
        <v>29.41176471</v>
      </c>
      <c r="S655">
        <v>2808</v>
      </c>
      <c r="T655">
        <v>149</v>
      </c>
      <c r="U655">
        <v>4.2</v>
      </c>
      <c r="V655">
        <v>41.16322581</v>
      </c>
      <c r="W655">
        <v>149.9</v>
      </c>
      <c r="X655">
        <v>4.3</v>
      </c>
      <c r="Y655">
        <v>26.552898549999998</v>
      </c>
      <c r="Z655">
        <v>78.712280699999994</v>
      </c>
      <c r="AA655">
        <v>3.5</v>
      </c>
      <c r="AB655">
        <v>14.535915490000001</v>
      </c>
      <c r="AC655">
        <v>90.534000000000006</v>
      </c>
      <c r="AD655" s="1">
        <v>43136</v>
      </c>
      <c r="AE655" t="s">
        <v>122</v>
      </c>
    </row>
    <row r="656" spans="1:31" x14ac:dyDescent="0.3">
      <c r="A656" t="s">
        <v>67</v>
      </c>
      <c r="B656" t="s">
        <v>33</v>
      </c>
      <c r="C656">
        <v>33</v>
      </c>
      <c r="D656">
        <v>523</v>
      </c>
      <c r="E656">
        <v>6</v>
      </c>
      <c r="F656">
        <v>90</v>
      </c>
      <c r="G656">
        <v>128.24166666666667</v>
      </c>
      <c r="H656">
        <v>769.45</v>
      </c>
      <c r="I656">
        <v>15.926666669999999</v>
      </c>
      <c r="J656">
        <v>3</v>
      </c>
      <c r="K656">
        <v>584</v>
      </c>
      <c r="L656">
        <v>4.2</v>
      </c>
      <c r="M656">
        <v>20</v>
      </c>
      <c r="N656">
        <v>8</v>
      </c>
      <c r="O656">
        <v>2</v>
      </c>
      <c r="P656">
        <v>2</v>
      </c>
      <c r="Q656">
        <v>2018</v>
      </c>
      <c r="R656">
        <v>2.3346303499999999</v>
      </c>
      <c r="S656">
        <v>2288</v>
      </c>
      <c r="T656">
        <v>128.2416667</v>
      </c>
      <c r="U656">
        <v>4.2</v>
      </c>
      <c r="V656">
        <v>15.926666669999999</v>
      </c>
      <c r="W656">
        <v>108</v>
      </c>
      <c r="X656">
        <v>4.2</v>
      </c>
      <c r="Y656">
        <v>18.253636360000002</v>
      </c>
      <c r="Z656">
        <v>182</v>
      </c>
      <c r="AA656">
        <v>3.8</v>
      </c>
      <c r="AB656">
        <v>19.329999999999998</v>
      </c>
      <c r="AC656">
        <v>128.19166670000001</v>
      </c>
      <c r="AD656" s="1">
        <v>43135</v>
      </c>
      <c r="AE656" t="s">
        <v>122</v>
      </c>
    </row>
    <row r="657" spans="1:31" x14ac:dyDescent="0.3">
      <c r="A657" t="s">
        <v>75</v>
      </c>
      <c r="B657" t="s">
        <v>30</v>
      </c>
      <c r="C657">
        <v>42</v>
      </c>
      <c r="D657">
        <v>363</v>
      </c>
      <c r="E657">
        <v>3</v>
      </c>
      <c r="F657">
        <v>202</v>
      </c>
      <c r="G657">
        <v>132.97</v>
      </c>
      <c r="H657">
        <v>398.91</v>
      </c>
      <c r="I657">
        <v>14.596666669999999</v>
      </c>
      <c r="J657">
        <v>1</v>
      </c>
      <c r="K657">
        <v>922</v>
      </c>
      <c r="L657">
        <v>4.2</v>
      </c>
      <c r="M657">
        <v>20</v>
      </c>
      <c r="N657">
        <v>8</v>
      </c>
      <c r="O657">
        <v>2</v>
      </c>
      <c r="P657">
        <v>2</v>
      </c>
      <c r="Q657">
        <v>2018</v>
      </c>
      <c r="R657">
        <v>37.5</v>
      </c>
      <c r="S657">
        <v>7650</v>
      </c>
      <c r="T657">
        <v>149</v>
      </c>
      <c r="U657">
        <v>4.2</v>
      </c>
      <c r="V657">
        <v>41.16322581</v>
      </c>
      <c r="W657">
        <v>149.9</v>
      </c>
      <c r="X657">
        <v>4.3</v>
      </c>
      <c r="Y657">
        <v>26.552898549999998</v>
      </c>
      <c r="Z657">
        <v>78.712280699999994</v>
      </c>
      <c r="AA657">
        <v>3.5</v>
      </c>
      <c r="AB657">
        <v>14.535915490000001</v>
      </c>
      <c r="AC657">
        <v>133</v>
      </c>
      <c r="AD657" s="1">
        <v>43135</v>
      </c>
      <c r="AE657" t="s">
        <v>114</v>
      </c>
    </row>
    <row r="658" spans="1:31" x14ac:dyDescent="0.3">
      <c r="A658" t="s">
        <v>62</v>
      </c>
      <c r="B658" t="s">
        <v>32</v>
      </c>
      <c r="C658">
        <v>48</v>
      </c>
      <c r="D658">
        <v>575</v>
      </c>
      <c r="E658">
        <v>14</v>
      </c>
      <c r="F658">
        <v>62</v>
      </c>
      <c r="G658">
        <v>23.990000000000002</v>
      </c>
      <c r="H658">
        <v>335.86</v>
      </c>
      <c r="I658">
        <v>12.55</v>
      </c>
      <c r="J658">
        <v>1</v>
      </c>
      <c r="K658">
        <v>100</v>
      </c>
      <c r="L658">
        <v>4.3</v>
      </c>
      <c r="M658">
        <v>20</v>
      </c>
      <c r="N658">
        <v>8</v>
      </c>
      <c r="O658">
        <v>2</v>
      </c>
      <c r="P658">
        <v>2</v>
      </c>
      <c r="Q658">
        <v>2018</v>
      </c>
      <c r="R658">
        <v>14.94444444</v>
      </c>
      <c r="S658">
        <v>4500</v>
      </c>
      <c r="T658">
        <v>23.99</v>
      </c>
      <c r="U658">
        <v>4.3</v>
      </c>
      <c r="V658">
        <v>12.55</v>
      </c>
      <c r="W658">
        <v>89.99</v>
      </c>
      <c r="X658">
        <v>4.0999999999999996</v>
      </c>
      <c r="Y658">
        <v>16.307647060000001</v>
      </c>
      <c r="Z658">
        <v>58.99</v>
      </c>
      <c r="AA658">
        <v>3.9</v>
      </c>
      <c r="AB658">
        <v>19.574999999999999</v>
      </c>
      <c r="AC658">
        <v>23.99</v>
      </c>
      <c r="AD658" s="1">
        <v>43135</v>
      </c>
      <c r="AE658" t="s">
        <v>122</v>
      </c>
    </row>
    <row r="659" spans="1:31" x14ac:dyDescent="0.3">
      <c r="A659" t="s">
        <v>81</v>
      </c>
      <c r="B659" t="s">
        <v>49</v>
      </c>
      <c r="C659">
        <v>54</v>
      </c>
      <c r="D659">
        <v>1536</v>
      </c>
      <c r="E659">
        <v>4</v>
      </c>
      <c r="F659">
        <v>12</v>
      </c>
      <c r="G659">
        <v>56.99</v>
      </c>
      <c r="H659">
        <v>227.96</v>
      </c>
      <c r="I659">
        <v>14.557499999999999</v>
      </c>
      <c r="J659">
        <v>2</v>
      </c>
      <c r="K659">
        <v>250</v>
      </c>
      <c r="L659">
        <v>4.3</v>
      </c>
      <c r="M659">
        <v>20</v>
      </c>
      <c r="N659">
        <v>8</v>
      </c>
      <c r="O659">
        <v>2</v>
      </c>
      <c r="P659">
        <v>2</v>
      </c>
      <c r="Q659">
        <v>2018</v>
      </c>
      <c r="R659">
        <v>9.5238095240000007</v>
      </c>
      <c r="S659">
        <v>3360</v>
      </c>
      <c r="T659">
        <v>56.99</v>
      </c>
      <c r="U659">
        <v>4.3</v>
      </c>
      <c r="V659">
        <v>14.557499999999999</v>
      </c>
      <c r="W659">
        <v>117.8888889</v>
      </c>
      <c r="X659">
        <v>4.4000000000000004</v>
      </c>
      <c r="Y659">
        <v>13.880909089999999</v>
      </c>
      <c r="Z659">
        <v>56.99</v>
      </c>
      <c r="AA659">
        <v>4.3</v>
      </c>
      <c r="AB659">
        <v>14.557499999999999</v>
      </c>
      <c r="AC659">
        <v>56.99</v>
      </c>
      <c r="AD659" s="1">
        <v>43134</v>
      </c>
      <c r="AE659" t="s">
        <v>122</v>
      </c>
    </row>
    <row r="660" spans="1:31" x14ac:dyDescent="0.3">
      <c r="A660" t="s">
        <v>63</v>
      </c>
      <c r="B660" t="s">
        <v>30</v>
      </c>
      <c r="C660">
        <v>59</v>
      </c>
      <c r="D660">
        <v>1893</v>
      </c>
      <c r="E660">
        <v>31</v>
      </c>
      <c r="F660">
        <v>202</v>
      </c>
      <c r="G660">
        <v>149</v>
      </c>
      <c r="H660">
        <v>4619</v>
      </c>
      <c r="I660">
        <v>41.16322581</v>
      </c>
      <c r="J660">
        <v>1</v>
      </c>
      <c r="K660">
        <v>6550</v>
      </c>
      <c r="L660">
        <v>4.2</v>
      </c>
      <c r="M660">
        <v>20</v>
      </c>
      <c r="N660">
        <v>8</v>
      </c>
      <c r="O660">
        <v>2</v>
      </c>
      <c r="P660">
        <v>2</v>
      </c>
      <c r="Q660">
        <v>2018</v>
      </c>
      <c r="R660">
        <v>7.889030612</v>
      </c>
      <c r="S660">
        <v>8000</v>
      </c>
      <c r="T660">
        <v>149.99</v>
      </c>
      <c r="U660">
        <v>4.2</v>
      </c>
      <c r="V660">
        <v>41.16322581</v>
      </c>
      <c r="W660">
        <v>149.9</v>
      </c>
      <c r="X660">
        <v>4.3</v>
      </c>
      <c r="Y660">
        <v>26.552898549999998</v>
      </c>
      <c r="Z660">
        <v>78.712280699999994</v>
      </c>
      <c r="AA660">
        <v>3.5</v>
      </c>
      <c r="AB660">
        <v>14.535915490000001</v>
      </c>
      <c r="AC660">
        <v>156.5113514</v>
      </c>
      <c r="AD660" s="1">
        <v>43134</v>
      </c>
      <c r="AE660" t="s">
        <v>114</v>
      </c>
    </row>
    <row r="661" spans="1:31" x14ac:dyDescent="0.3">
      <c r="A661" t="s">
        <v>39</v>
      </c>
      <c r="B661" t="s">
        <v>40</v>
      </c>
      <c r="C661">
        <v>40</v>
      </c>
      <c r="D661">
        <v>1456</v>
      </c>
      <c r="E661">
        <v>8</v>
      </c>
      <c r="F661">
        <v>20</v>
      </c>
      <c r="G661">
        <v>176.99</v>
      </c>
      <c r="H661">
        <v>1415.92</v>
      </c>
      <c r="I661">
        <v>18.754999999999999</v>
      </c>
      <c r="J661">
        <v>1</v>
      </c>
      <c r="K661">
        <v>2425</v>
      </c>
      <c r="L661">
        <v>3.8</v>
      </c>
      <c r="M661">
        <v>20</v>
      </c>
      <c r="N661">
        <v>8</v>
      </c>
      <c r="O661">
        <v>2</v>
      </c>
      <c r="P661">
        <v>2</v>
      </c>
      <c r="Q661">
        <v>2018</v>
      </c>
      <c r="R661">
        <v>21.05263158</v>
      </c>
      <c r="S661">
        <v>16530</v>
      </c>
      <c r="T661">
        <v>99.99</v>
      </c>
      <c r="U661">
        <v>4.2</v>
      </c>
      <c r="V661">
        <v>13.72</v>
      </c>
      <c r="W661">
        <v>129.99</v>
      </c>
      <c r="X661">
        <v>4.3</v>
      </c>
      <c r="Y661">
        <v>16.71</v>
      </c>
      <c r="Z661">
        <v>176.99</v>
      </c>
      <c r="AA661">
        <v>3.8</v>
      </c>
      <c r="AB661">
        <v>22.876249999999999</v>
      </c>
      <c r="AC661">
        <v>166.99</v>
      </c>
      <c r="AD661" s="1">
        <v>43134</v>
      </c>
      <c r="AE661" t="s">
        <v>115</v>
      </c>
    </row>
    <row r="662" spans="1:31" x14ac:dyDescent="0.3">
      <c r="A662" t="s">
        <v>51</v>
      </c>
      <c r="B662" t="s">
        <v>36</v>
      </c>
      <c r="C662">
        <v>57</v>
      </c>
      <c r="D662">
        <v>339</v>
      </c>
      <c r="E662">
        <v>8</v>
      </c>
      <c r="F662">
        <v>160</v>
      </c>
      <c r="G662">
        <v>51.4</v>
      </c>
      <c r="H662">
        <v>411.2</v>
      </c>
      <c r="I662">
        <v>14.08375</v>
      </c>
      <c r="J662">
        <v>2</v>
      </c>
      <c r="K662">
        <v>1800</v>
      </c>
      <c r="L662">
        <v>4.2</v>
      </c>
      <c r="M662">
        <v>20</v>
      </c>
      <c r="N662">
        <v>8</v>
      </c>
      <c r="O662">
        <v>2</v>
      </c>
      <c r="P662">
        <v>2</v>
      </c>
      <c r="Q662">
        <v>2018</v>
      </c>
      <c r="R662">
        <v>14.03508772</v>
      </c>
      <c r="S662">
        <v>32560</v>
      </c>
      <c r="T662">
        <v>50.545161290000003</v>
      </c>
      <c r="U662">
        <v>4.0999999999999996</v>
      </c>
      <c r="V662">
        <v>16.611538459999998</v>
      </c>
      <c r="W662">
        <v>50.9</v>
      </c>
      <c r="X662">
        <v>4.2</v>
      </c>
      <c r="Y662">
        <v>17.519444440000001</v>
      </c>
      <c r="Z662">
        <v>50.357142860000003</v>
      </c>
      <c r="AA662">
        <v>4.0999999999999996</v>
      </c>
      <c r="AB662">
        <v>18.281874999999999</v>
      </c>
      <c r="AC662">
        <v>49.9</v>
      </c>
      <c r="AD662" s="1">
        <v>43133</v>
      </c>
      <c r="AE662" t="s">
        <v>114</v>
      </c>
    </row>
    <row r="663" spans="1:31" x14ac:dyDescent="0.3">
      <c r="A663" t="s">
        <v>27</v>
      </c>
      <c r="B663" t="s">
        <v>36</v>
      </c>
      <c r="C663">
        <v>58</v>
      </c>
      <c r="D663">
        <v>340</v>
      </c>
      <c r="E663">
        <v>44</v>
      </c>
      <c r="F663">
        <v>160</v>
      </c>
      <c r="G663">
        <v>51.081818181818178</v>
      </c>
      <c r="H663">
        <v>2247.6</v>
      </c>
      <c r="I663">
        <v>16.283409089999999</v>
      </c>
      <c r="J663">
        <v>2</v>
      </c>
      <c r="K663">
        <v>1500</v>
      </c>
      <c r="L663">
        <v>4</v>
      </c>
      <c r="M663">
        <v>20</v>
      </c>
      <c r="N663">
        <v>8</v>
      </c>
      <c r="O663">
        <v>2</v>
      </c>
      <c r="P663">
        <v>2</v>
      </c>
      <c r="Q663">
        <v>2018</v>
      </c>
      <c r="R663">
        <v>28.387096769999999</v>
      </c>
      <c r="S663">
        <v>19800</v>
      </c>
      <c r="T663">
        <v>50.545161290000003</v>
      </c>
      <c r="U663">
        <v>4.0999999999999996</v>
      </c>
      <c r="V663">
        <v>16.611538459999998</v>
      </c>
      <c r="W663">
        <v>50.9</v>
      </c>
      <c r="X663">
        <v>4.2</v>
      </c>
      <c r="Y663">
        <v>17.519444440000001</v>
      </c>
      <c r="Z663">
        <v>50.357142860000003</v>
      </c>
      <c r="AA663">
        <v>4.0999999999999996</v>
      </c>
      <c r="AB663">
        <v>18.281874999999999</v>
      </c>
      <c r="AC663">
        <v>49.9</v>
      </c>
      <c r="AD663" s="1">
        <v>43133</v>
      </c>
      <c r="AE663" t="s">
        <v>115</v>
      </c>
    </row>
    <row r="664" spans="1:31" x14ac:dyDescent="0.3">
      <c r="A664" t="s">
        <v>50</v>
      </c>
      <c r="B664" t="s">
        <v>26</v>
      </c>
      <c r="C664">
        <v>55</v>
      </c>
      <c r="D664">
        <v>312</v>
      </c>
      <c r="E664">
        <v>13</v>
      </c>
      <c r="F664">
        <v>62</v>
      </c>
      <c r="G664">
        <v>92</v>
      </c>
      <c r="H664">
        <v>1196</v>
      </c>
      <c r="I664">
        <v>16.194615379999998</v>
      </c>
      <c r="J664">
        <v>1</v>
      </c>
      <c r="K664">
        <v>1550</v>
      </c>
      <c r="L664">
        <v>3.3</v>
      </c>
      <c r="M664">
        <v>20</v>
      </c>
      <c r="N664">
        <v>8</v>
      </c>
      <c r="O664">
        <v>2</v>
      </c>
      <c r="P664">
        <v>2</v>
      </c>
      <c r="Q664">
        <v>2018</v>
      </c>
      <c r="R664">
        <v>17.567567570000001</v>
      </c>
      <c r="S664">
        <v>20944</v>
      </c>
      <c r="T664">
        <v>86.9</v>
      </c>
      <c r="U664">
        <v>3.9</v>
      </c>
      <c r="V664">
        <v>19.20909091</v>
      </c>
      <c r="W664">
        <v>92</v>
      </c>
      <c r="X664">
        <v>3.3</v>
      </c>
      <c r="Y664">
        <v>16.194615379999998</v>
      </c>
      <c r="Z664">
        <v>39.99</v>
      </c>
      <c r="AA664">
        <v>4</v>
      </c>
      <c r="AB664">
        <v>13.74944444</v>
      </c>
      <c r="AC664">
        <v>98.3</v>
      </c>
      <c r="AD664" s="1">
        <v>43133</v>
      </c>
      <c r="AE664" t="s">
        <v>115</v>
      </c>
    </row>
    <row r="665" spans="1:31" x14ac:dyDescent="0.3">
      <c r="A665" t="s">
        <v>43</v>
      </c>
      <c r="B665" t="s">
        <v>33</v>
      </c>
      <c r="C665">
        <v>59</v>
      </c>
      <c r="D665">
        <v>319</v>
      </c>
      <c r="E665">
        <v>1</v>
      </c>
      <c r="F665">
        <v>90</v>
      </c>
      <c r="G665">
        <v>78</v>
      </c>
      <c r="H665">
        <v>78</v>
      </c>
      <c r="I665">
        <v>15.3</v>
      </c>
      <c r="J665">
        <v>4</v>
      </c>
      <c r="K665">
        <v>250</v>
      </c>
      <c r="L665">
        <v>3.9</v>
      </c>
      <c r="M665">
        <v>20</v>
      </c>
      <c r="N665">
        <v>8</v>
      </c>
      <c r="O665">
        <v>2</v>
      </c>
      <c r="P665">
        <v>2</v>
      </c>
      <c r="Q665">
        <v>2018</v>
      </c>
      <c r="R665">
        <v>0.71942446000000004</v>
      </c>
      <c r="S665">
        <v>640</v>
      </c>
      <c r="T665">
        <v>128.2416667</v>
      </c>
      <c r="U665">
        <v>4.2</v>
      </c>
      <c r="V665">
        <v>15.926666669999999</v>
      </c>
      <c r="W665">
        <v>108</v>
      </c>
      <c r="X665">
        <v>4.2</v>
      </c>
      <c r="Y665">
        <v>18.253636360000002</v>
      </c>
      <c r="Z665">
        <v>182</v>
      </c>
      <c r="AA665">
        <v>3.8</v>
      </c>
      <c r="AB665">
        <v>19.329999999999998</v>
      </c>
      <c r="AC665">
        <v>78</v>
      </c>
      <c r="AD665" s="1">
        <v>43132</v>
      </c>
      <c r="AE665" t="s">
        <v>116</v>
      </c>
    </row>
    <row r="666" spans="1:31" x14ac:dyDescent="0.3">
      <c r="A666" t="s">
        <v>37</v>
      </c>
      <c r="B666" t="s">
        <v>36</v>
      </c>
      <c r="C666">
        <v>59</v>
      </c>
      <c r="D666">
        <v>341</v>
      </c>
      <c r="E666">
        <v>36</v>
      </c>
      <c r="F666">
        <v>160</v>
      </c>
      <c r="G666">
        <v>50.788888888888891</v>
      </c>
      <c r="H666">
        <v>1828.4</v>
      </c>
      <c r="I666">
        <v>17.519444440000001</v>
      </c>
      <c r="J666">
        <v>2</v>
      </c>
      <c r="K666">
        <v>1750</v>
      </c>
      <c r="L666">
        <v>4.2</v>
      </c>
      <c r="M666">
        <v>20</v>
      </c>
      <c r="N666">
        <v>8</v>
      </c>
      <c r="O666">
        <v>2</v>
      </c>
      <c r="P666">
        <v>2</v>
      </c>
      <c r="Q666">
        <v>2018</v>
      </c>
      <c r="R666">
        <v>20.93023256</v>
      </c>
      <c r="S666">
        <v>32560</v>
      </c>
      <c r="T666">
        <v>50.545161290000003</v>
      </c>
      <c r="U666">
        <v>4.0999999999999996</v>
      </c>
      <c r="V666">
        <v>16.611538459999998</v>
      </c>
      <c r="W666">
        <v>50.9</v>
      </c>
      <c r="X666">
        <v>4.2</v>
      </c>
      <c r="Y666">
        <v>17.519444440000001</v>
      </c>
      <c r="Z666">
        <v>50.357142860000003</v>
      </c>
      <c r="AA666">
        <v>4.0999999999999996</v>
      </c>
      <c r="AB666">
        <v>18.281874999999999</v>
      </c>
      <c r="AC666">
        <v>49.9</v>
      </c>
      <c r="AD666" s="1">
        <v>43132</v>
      </c>
      <c r="AE666" t="s">
        <v>114</v>
      </c>
    </row>
    <row r="667" spans="1:31" x14ac:dyDescent="0.3">
      <c r="A667" t="s">
        <v>48</v>
      </c>
      <c r="B667" t="s">
        <v>49</v>
      </c>
      <c r="C667">
        <v>29</v>
      </c>
      <c r="D667">
        <v>178</v>
      </c>
      <c r="E667">
        <v>11</v>
      </c>
      <c r="F667">
        <v>12</v>
      </c>
      <c r="G667">
        <v>117.89090909090909</v>
      </c>
      <c r="H667">
        <v>1296.8</v>
      </c>
      <c r="I667">
        <v>13.880909089999999</v>
      </c>
      <c r="J667">
        <v>1</v>
      </c>
      <c r="K667">
        <v>400</v>
      </c>
      <c r="L667">
        <v>4.4000000000000004</v>
      </c>
      <c r="M667">
        <v>20</v>
      </c>
      <c r="N667">
        <v>8</v>
      </c>
      <c r="O667">
        <v>2</v>
      </c>
      <c r="P667">
        <v>2</v>
      </c>
      <c r="Q667">
        <v>2018</v>
      </c>
      <c r="R667">
        <v>13.414634149999999</v>
      </c>
      <c r="S667">
        <v>4693</v>
      </c>
      <c r="T667">
        <v>56.99</v>
      </c>
      <c r="U667">
        <v>4.3</v>
      </c>
      <c r="V667">
        <v>14.557499999999999</v>
      </c>
      <c r="W667">
        <v>117.8888889</v>
      </c>
      <c r="X667">
        <v>4.4000000000000004</v>
      </c>
      <c r="Y667">
        <v>13.880909089999999</v>
      </c>
      <c r="Z667">
        <v>117.8888889</v>
      </c>
      <c r="AA667">
        <v>4.4000000000000004</v>
      </c>
      <c r="AB667">
        <v>13.880909089999999</v>
      </c>
      <c r="AC667">
        <v>117.9</v>
      </c>
      <c r="AD667" s="1">
        <v>43132</v>
      </c>
      <c r="AE667" t="s">
        <v>115</v>
      </c>
    </row>
    <row r="668" spans="1:31" x14ac:dyDescent="0.3">
      <c r="A668" t="s">
        <v>38</v>
      </c>
      <c r="B668" t="s">
        <v>33</v>
      </c>
      <c r="C668">
        <v>58</v>
      </c>
      <c r="D668">
        <v>3006</v>
      </c>
      <c r="E668">
        <v>44</v>
      </c>
      <c r="F668">
        <v>59</v>
      </c>
      <c r="G668">
        <v>108</v>
      </c>
      <c r="H668">
        <v>4752</v>
      </c>
      <c r="I668">
        <v>16.196363640000001</v>
      </c>
      <c r="J668">
        <v>2</v>
      </c>
      <c r="K668">
        <v>1000</v>
      </c>
      <c r="L668">
        <v>4.2</v>
      </c>
      <c r="M668">
        <v>23</v>
      </c>
      <c r="N668">
        <v>8</v>
      </c>
      <c r="O668">
        <v>2</v>
      </c>
      <c r="P668">
        <v>1</v>
      </c>
      <c r="Q668">
        <v>2018</v>
      </c>
      <c r="R668">
        <v>22.110552760000001</v>
      </c>
      <c r="S668">
        <v>7632</v>
      </c>
      <c r="T668">
        <v>108</v>
      </c>
      <c r="U668">
        <v>4.2</v>
      </c>
      <c r="V668">
        <v>16.196363640000001</v>
      </c>
      <c r="W668">
        <v>108</v>
      </c>
      <c r="X668">
        <v>4.2</v>
      </c>
      <c r="Y668">
        <v>16.196363640000001</v>
      </c>
      <c r="Z668">
        <v>199</v>
      </c>
      <c r="AA668">
        <v>3.8</v>
      </c>
      <c r="AB668">
        <v>21.88</v>
      </c>
      <c r="AC668">
        <v>108</v>
      </c>
      <c r="AD668" s="1">
        <v>43131</v>
      </c>
      <c r="AE668" t="s">
        <v>122</v>
      </c>
    </row>
    <row r="669" spans="1:31" x14ac:dyDescent="0.3">
      <c r="A669" t="s">
        <v>79</v>
      </c>
      <c r="B669" t="s">
        <v>32</v>
      </c>
      <c r="C669">
        <v>55</v>
      </c>
      <c r="D669">
        <v>388</v>
      </c>
      <c r="E669">
        <v>18</v>
      </c>
      <c r="F669">
        <v>113</v>
      </c>
      <c r="G669">
        <v>29.900000000000002</v>
      </c>
      <c r="H669">
        <v>538.20000000000005</v>
      </c>
      <c r="I669">
        <v>9.3655555560000003</v>
      </c>
      <c r="J669">
        <v>1</v>
      </c>
      <c r="K669">
        <v>250</v>
      </c>
      <c r="L669">
        <v>4.5</v>
      </c>
      <c r="M669">
        <v>22</v>
      </c>
      <c r="N669">
        <v>9</v>
      </c>
      <c r="O669">
        <v>1</v>
      </c>
      <c r="P669">
        <v>7</v>
      </c>
      <c r="Q669">
        <v>2018</v>
      </c>
      <c r="R669">
        <v>14.51612903</v>
      </c>
      <c r="S669">
        <v>1200</v>
      </c>
      <c r="T669">
        <v>23.99</v>
      </c>
      <c r="U669">
        <v>4.3</v>
      </c>
      <c r="V669">
        <v>18.809999999999999</v>
      </c>
      <c r="W669">
        <v>79.989999999999995</v>
      </c>
      <c r="X669">
        <v>4.0999999999999996</v>
      </c>
      <c r="Y669">
        <v>16.745000000000001</v>
      </c>
      <c r="Z669">
        <v>58.99</v>
      </c>
      <c r="AA669">
        <v>3.9</v>
      </c>
      <c r="AB669">
        <v>7.67</v>
      </c>
      <c r="AC669">
        <v>29.9</v>
      </c>
      <c r="AD669" s="1">
        <v>43130</v>
      </c>
      <c r="AE669" t="s">
        <v>122</v>
      </c>
    </row>
    <row r="670" spans="1:31" x14ac:dyDescent="0.3">
      <c r="A670" t="s">
        <v>41</v>
      </c>
      <c r="B670" t="s">
        <v>32</v>
      </c>
      <c r="C670">
        <v>60</v>
      </c>
      <c r="D670">
        <v>2644</v>
      </c>
      <c r="E670">
        <v>10</v>
      </c>
      <c r="F670">
        <v>98</v>
      </c>
      <c r="G670">
        <v>325</v>
      </c>
      <c r="H670">
        <v>3250</v>
      </c>
      <c r="I670">
        <v>19.824000000000002</v>
      </c>
      <c r="J670">
        <v>6</v>
      </c>
      <c r="K670">
        <v>400</v>
      </c>
      <c r="L670">
        <v>4.2</v>
      </c>
      <c r="M670">
        <v>23</v>
      </c>
      <c r="N670">
        <v>8</v>
      </c>
      <c r="O670">
        <v>2</v>
      </c>
      <c r="P670">
        <v>1</v>
      </c>
      <c r="Q670">
        <v>2018</v>
      </c>
      <c r="R670">
        <v>6.3291139239999996</v>
      </c>
      <c r="S670">
        <v>2992</v>
      </c>
      <c r="T670">
        <v>23.99</v>
      </c>
      <c r="U670">
        <v>4.3</v>
      </c>
      <c r="V670">
        <v>11.28736842</v>
      </c>
      <c r="W670">
        <v>89.99</v>
      </c>
      <c r="X670">
        <v>4.0999999999999996</v>
      </c>
      <c r="Y670">
        <v>14.811</v>
      </c>
      <c r="Z670">
        <v>58.99</v>
      </c>
      <c r="AA670">
        <v>3.9</v>
      </c>
      <c r="AB670">
        <v>22.678333330000001</v>
      </c>
      <c r="AC670">
        <v>325</v>
      </c>
      <c r="AD670" s="1">
        <v>43130</v>
      </c>
      <c r="AE670" t="s">
        <v>114</v>
      </c>
    </row>
    <row r="671" spans="1:31" x14ac:dyDescent="0.3">
      <c r="A671" t="s">
        <v>80</v>
      </c>
      <c r="B671" t="s">
        <v>36</v>
      </c>
      <c r="C671">
        <v>56</v>
      </c>
      <c r="D671">
        <v>348</v>
      </c>
      <c r="E671">
        <v>12</v>
      </c>
      <c r="F671">
        <v>137</v>
      </c>
      <c r="G671">
        <v>49.9</v>
      </c>
      <c r="H671">
        <v>598.79999999999995</v>
      </c>
      <c r="I671">
        <v>19.495000000000001</v>
      </c>
      <c r="J671">
        <v>2</v>
      </c>
      <c r="K671">
        <v>1550</v>
      </c>
      <c r="L671">
        <v>4.0999999999999996</v>
      </c>
      <c r="M671">
        <v>23</v>
      </c>
      <c r="N671">
        <v>8</v>
      </c>
      <c r="O671">
        <v>2</v>
      </c>
      <c r="P671">
        <v>1</v>
      </c>
      <c r="Q671">
        <v>2018</v>
      </c>
      <c r="R671">
        <v>5.769230769</v>
      </c>
      <c r="S671">
        <v>19800</v>
      </c>
      <c r="T671">
        <v>49.9</v>
      </c>
      <c r="U671">
        <v>4.0999999999999996</v>
      </c>
      <c r="V671">
        <v>19.495000000000001</v>
      </c>
      <c r="W671">
        <v>49.9</v>
      </c>
      <c r="X671">
        <v>4.2</v>
      </c>
      <c r="Y671">
        <v>15.841034479999999</v>
      </c>
      <c r="Z671">
        <v>49.9</v>
      </c>
      <c r="AA671">
        <v>4.0999999999999996</v>
      </c>
      <c r="AB671">
        <v>16.505128209999999</v>
      </c>
      <c r="AC671">
        <v>55.1</v>
      </c>
      <c r="AD671" s="1">
        <v>43130</v>
      </c>
      <c r="AE671" t="s">
        <v>124</v>
      </c>
    </row>
    <row r="672" spans="1:31" x14ac:dyDescent="0.3">
      <c r="A672" t="s">
        <v>46</v>
      </c>
      <c r="B672" t="s">
        <v>40</v>
      </c>
      <c r="C672">
        <v>33</v>
      </c>
      <c r="D672">
        <v>897</v>
      </c>
      <c r="E672">
        <v>4</v>
      </c>
      <c r="F672">
        <v>102</v>
      </c>
      <c r="G672">
        <v>129.99</v>
      </c>
      <c r="H672">
        <v>519.96</v>
      </c>
      <c r="I672">
        <v>17.41</v>
      </c>
      <c r="J672">
        <v>1</v>
      </c>
      <c r="K672">
        <v>1600</v>
      </c>
      <c r="L672">
        <v>4.3</v>
      </c>
      <c r="M672">
        <v>23</v>
      </c>
      <c r="N672">
        <v>8</v>
      </c>
      <c r="O672">
        <v>2</v>
      </c>
      <c r="P672">
        <v>1</v>
      </c>
      <c r="Q672">
        <v>2018</v>
      </c>
      <c r="R672">
        <v>50</v>
      </c>
      <c r="S672">
        <v>15750</v>
      </c>
      <c r="T672">
        <v>99.99</v>
      </c>
      <c r="U672">
        <v>4.2</v>
      </c>
      <c r="V672">
        <v>16.54</v>
      </c>
      <c r="W672">
        <v>129.99</v>
      </c>
      <c r="X672">
        <v>4.3</v>
      </c>
      <c r="Y672">
        <v>17.41</v>
      </c>
      <c r="Z672">
        <v>29.5</v>
      </c>
      <c r="AA672">
        <v>4.4000000000000004</v>
      </c>
      <c r="AB672">
        <v>16.53263158</v>
      </c>
      <c r="AC672">
        <v>129.99</v>
      </c>
      <c r="AD672" s="1">
        <v>43130</v>
      </c>
      <c r="AE672" t="s">
        <v>115</v>
      </c>
    </row>
    <row r="673" spans="1:31" x14ac:dyDescent="0.3">
      <c r="A673" t="s">
        <v>76</v>
      </c>
      <c r="B673" t="s">
        <v>66</v>
      </c>
      <c r="C673">
        <v>57</v>
      </c>
      <c r="D673">
        <v>272</v>
      </c>
      <c r="E673">
        <v>10</v>
      </c>
      <c r="F673">
        <v>18</v>
      </c>
      <c r="G673">
        <v>99.9</v>
      </c>
      <c r="H673">
        <v>999</v>
      </c>
      <c r="I673">
        <v>25.635999999999999</v>
      </c>
      <c r="J673">
        <v>1</v>
      </c>
      <c r="K673">
        <v>2500</v>
      </c>
      <c r="L673">
        <v>4.4000000000000004</v>
      </c>
      <c r="M673">
        <v>21</v>
      </c>
      <c r="N673">
        <v>9</v>
      </c>
      <c r="O673">
        <v>0</v>
      </c>
      <c r="P673">
        <v>6</v>
      </c>
      <c r="Q673">
        <v>2018</v>
      </c>
      <c r="R673">
        <v>10.30927835</v>
      </c>
      <c r="S673">
        <v>12000</v>
      </c>
      <c r="T673">
        <v>89.9</v>
      </c>
      <c r="U673">
        <v>4.0999999999999996</v>
      </c>
      <c r="V673">
        <v>21.93</v>
      </c>
      <c r="W673">
        <v>35</v>
      </c>
      <c r="X673">
        <v>3.7</v>
      </c>
      <c r="Y673">
        <v>18.10153846</v>
      </c>
      <c r="Z673">
        <v>99.9</v>
      </c>
      <c r="AA673">
        <v>4.4000000000000004</v>
      </c>
      <c r="AB673">
        <v>25.635999999999999</v>
      </c>
      <c r="AC673">
        <v>99.9</v>
      </c>
      <c r="AD673" s="1">
        <v>43130</v>
      </c>
      <c r="AE673" t="s">
        <v>114</v>
      </c>
    </row>
    <row r="674" spans="1:31" x14ac:dyDescent="0.3">
      <c r="A674" t="s">
        <v>70</v>
      </c>
      <c r="B674" t="s">
        <v>26</v>
      </c>
      <c r="C674">
        <v>39</v>
      </c>
      <c r="D674">
        <v>161</v>
      </c>
      <c r="E674">
        <v>8</v>
      </c>
      <c r="F674">
        <v>15</v>
      </c>
      <c r="G674">
        <v>39.24</v>
      </c>
      <c r="H674">
        <v>313.92</v>
      </c>
      <c r="I674">
        <v>16.333749999999998</v>
      </c>
      <c r="J674">
        <v>2</v>
      </c>
      <c r="K674">
        <v>350</v>
      </c>
      <c r="L674">
        <v>4</v>
      </c>
      <c r="M674">
        <v>23</v>
      </c>
      <c r="N674">
        <v>8</v>
      </c>
      <c r="O674">
        <v>1</v>
      </c>
      <c r="P674">
        <v>8</v>
      </c>
      <c r="Q674">
        <v>2018</v>
      </c>
      <c r="R674">
        <v>9.2938733130000006</v>
      </c>
      <c r="S674">
        <v>3800</v>
      </c>
      <c r="T674">
        <v>74</v>
      </c>
      <c r="U674">
        <v>3.9</v>
      </c>
      <c r="V674">
        <v>17.25571429</v>
      </c>
      <c r="W674">
        <v>39.24</v>
      </c>
      <c r="X674">
        <v>4</v>
      </c>
      <c r="Y674">
        <v>16.333749999999998</v>
      </c>
      <c r="Z674">
        <v>39.24</v>
      </c>
      <c r="AA674">
        <v>4</v>
      </c>
      <c r="AB674">
        <v>16.333749999999998</v>
      </c>
      <c r="AC674">
        <v>39.99</v>
      </c>
      <c r="AD674" s="1">
        <v>43129</v>
      </c>
      <c r="AE674" t="s">
        <v>122</v>
      </c>
    </row>
    <row r="675" spans="1:31" x14ac:dyDescent="0.3">
      <c r="A675" t="s">
        <v>60</v>
      </c>
      <c r="B675" t="s">
        <v>33</v>
      </c>
      <c r="C675">
        <v>35</v>
      </c>
      <c r="D675">
        <v>591</v>
      </c>
      <c r="E675">
        <v>8</v>
      </c>
      <c r="F675">
        <v>59</v>
      </c>
      <c r="G675">
        <v>148.5</v>
      </c>
      <c r="H675">
        <v>1188</v>
      </c>
      <c r="I675">
        <v>14.164999999999999</v>
      </c>
      <c r="J675">
        <v>3</v>
      </c>
      <c r="K675">
        <v>444</v>
      </c>
      <c r="L675">
        <v>4</v>
      </c>
      <c r="M675">
        <v>23</v>
      </c>
      <c r="N675">
        <v>8</v>
      </c>
      <c r="O675">
        <v>2</v>
      </c>
      <c r="P675">
        <v>1</v>
      </c>
      <c r="Q675">
        <v>2018</v>
      </c>
      <c r="R675">
        <v>11.11111111</v>
      </c>
      <c r="S675">
        <v>4480</v>
      </c>
      <c r="T675">
        <v>128.2416667</v>
      </c>
      <c r="U675">
        <v>4</v>
      </c>
      <c r="V675">
        <v>14.164999999999999</v>
      </c>
      <c r="W675">
        <v>108</v>
      </c>
      <c r="X675">
        <v>4.2</v>
      </c>
      <c r="Y675">
        <v>16.196363640000001</v>
      </c>
      <c r="Z675">
        <v>199</v>
      </c>
      <c r="AA675">
        <v>3.8</v>
      </c>
      <c r="AB675">
        <v>21.88</v>
      </c>
      <c r="AC675">
        <v>149</v>
      </c>
      <c r="AD675" s="1">
        <v>43129</v>
      </c>
      <c r="AE675" t="s">
        <v>115</v>
      </c>
    </row>
    <row r="676" spans="1:31" x14ac:dyDescent="0.3">
      <c r="A676" t="s">
        <v>37</v>
      </c>
      <c r="B676" t="s">
        <v>36</v>
      </c>
      <c r="C676">
        <v>59</v>
      </c>
      <c r="D676">
        <v>341</v>
      </c>
      <c r="E676">
        <v>29</v>
      </c>
      <c r="F676">
        <v>137</v>
      </c>
      <c r="G676">
        <v>49.9</v>
      </c>
      <c r="H676">
        <v>1447.1</v>
      </c>
      <c r="I676">
        <v>15.841034479999999</v>
      </c>
      <c r="J676">
        <v>2</v>
      </c>
      <c r="K676">
        <v>1850</v>
      </c>
      <c r="L676">
        <v>4.2</v>
      </c>
      <c r="M676">
        <v>23</v>
      </c>
      <c r="N676">
        <v>8</v>
      </c>
      <c r="O676">
        <v>2</v>
      </c>
      <c r="P676">
        <v>1</v>
      </c>
      <c r="Q676">
        <v>2018</v>
      </c>
      <c r="R676">
        <v>16.860465120000001</v>
      </c>
      <c r="S676">
        <v>32560</v>
      </c>
      <c r="T676">
        <v>49.9</v>
      </c>
      <c r="U676">
        <v>4.0999999999999996</v>
      </c>
      <c r="V676">
        <v>19.495000000000001</v>
      </c>
      <c r="W676">
        <v>49.9</v>
      </c>
      <c r="X676">
        <v>4.2</v>
      </c>
      <c r="Y676">
        <v>15.841034479999999</v>
      </c>
      <c r="Z676">
        <v>49.9</v>
      </c>
      <c r="AA676">
        <v>4.0999999999999996</v>
      </c>
      <c r="AB676">
        <v>16.505128209999999</v>
      </c>
      <c r="AC676">
        <v>55.424999999999997</v>
      </c>
      <c r="AD676" s="1">
        <v>43129</v>
      </c>
      <c r="AE676" t="s">
        <v>123</v>
      </c>
    </row>
    <row r="677" spans="1:31" x14ac:dyDescent="0.3">
      <c r="A677" t="s">
        <v>42</v>
      </c>
      <c r="B677" t="s">
        <v>32</v>
      </c>
      <c r="C677">
        <v>59</v>
      </c>
      <c r="D677">
        <v>492</v>
      </c>
      <c r="E677">
        <v>6</v>
      </c>
      <c r="F677">
        <v>98</v>
      </c>
      <c r="G677">
        <v>58.99</v>
      </c>
      <c r="H677">
        <v>353.94</v>
      </c>
      <c r="I677">
        <v>22.678333330000001</v>
      </c>
      <c r="J677">
        <v>2</v>
      </c>
      <c r="K677">
        <v>200</v>
      </c>
      <c r="L677">
        <v>3.9</v>
      </c>
      <c r="M677">
        <v>23</v>
      </c>
      <c r="N677">
        <v>8</v>
      </c>
      <c r="O677">
        <v>2</v>
      </c>
      <c r="P677">
        <v>1</v>
      </c>
      <c r="Q677">
        <v>2018</v>
      </c>
      <c r="R677">
        <v>5.6428571429999996</v>
      </c>
      <c r="S677">
        <v>3960</v>
      </c>
      <c r="T677">
        <v>23.99</v>
      </c>
      <c r="U677">
        <v>4.3</v>
      </c>
      <c r="V677">
        <v>11.28736842</v>
      </c>
      <c r="W677">
        <v>89.99</v>
      </c>
      <c r="X677">
        <v>4.0999999999999996</v>
      </c>
      <c r="Y677">
        <v>14.811</v>
      </c>
      <c r="Z677">
        <v>58.99</v>
      </c>
      <c r="AA677">
        <v>3.9</v>
      </c>
      <c r="AB677">
        <v>22.678333330000001</v>
      </c>
      <c r="AC677">
        <v>58.99</v>
      </c>
      <c r="AD677" s="1">
        <v>43129</v>
      </c>
      <c r="AE677" t="s">
        <v>115</v>
      </c>
    </row>
    <row r="678" spans="1:31" x14ac:dyDescent="0.3">
      <c r="A678" t="s">
        <v>55</v>
      </c>
      <c r="B678" t="s">
        <v>40</v>
      </c>
      <c r="C678">
        <v>54</v>
      </c>
      <c r="D678">
        <v>1012</v>
      </c>
      <c r="E678">
        <v>3</v>
      </c>
      <c r="F678">
        <v>102</v>
      </c>
      <c r="G678">
        <v>99.990000000000009</v>
      </c>
      <c r="H678">
        <v>299.97000000000003</v>
      </c>
      <c r="I678">
        <v>16.54</v>
      </c>
      <c r="J678">
        <v>1</v>
      </c>
      <c r="K678">
        <v>1200</v>
      </c>
      <c r="L678">
        <v>4.2</v>
      </c>
      <c r="M678">
        <v>23</v>
      </c>
      <c r="N678">
        <v>8</v>
      </c>
      <c r="O678">
        <v>2</v>
      </c>
      <c r="P678">
        <v>1</v>
      </c>
      <c r="Q678">
        <v>2018</v>
      </c>
      <c r="R678">
        <v>33.333333330000002</v>
      </c>
      <c r="S678">
        <v>15750</v>
      </c>
      <c r="T678">
        <v>99.99</v>
      </c>
      <c r="U678">
        <v>4.2</v>
      </c>
      <c r="V678">
        <v>16.54</v>
      </c>
      <c r="W678">
        <v>129.99</v>
      </c>
      <c r="X678">
        <v>4.3</v>
      </c>
      <c r="Y678">
        <v>17.41</v>
      </c>
      <c r="Z678">
        <v>29.5</v>
      </c>
      <c r="AA678">
        <v>4.4000000000000004</v>
      </c>
      <c r="AB678">
        <v>16.53263158</v>
      </c>
      <c r="AC678">
        <v>99.99</v>
      </c>
      <c r="AD678" s="1">
        <v>43129</v>
      </c>
      <c r="AE678" t="s">
        <v>115</v>
      </c>
    </row>
    <row r="679" spans="1:31" x14ac:dyDescent="0.3">
      <c r="A679" t="s">
        <v>83</v>
      </c>
      <c r="B679" t="s">
        <v>36</v>
      </c>
      <c r="C679">
        <v>36</v>
      </c>
      <c r="D679">
        <v>450</v>
      </c>
      <c r="E679">
        <v>4</v>
      </c>
      <c r="F679">
        <v>137</v>
      </c>
      <c r="G679">
        <v>99.5</v>
      </c>
      <c r="H679">
        <v>398</v>
      </c>
      <c r="I679">
        <v>41.54</v>
      </c>
      <c r="J679">
        <v>1</v>
      </c>
      <c r="K679">
        <v>9000</v>
      </c>
      <c r="L679">
        <v>4.0999999999999996</v>
      </c>
      <c r="M679">
        <v>23</v>
      </c>
      <c r="N679">
        <v>8</v>
      </c>
      <c r="O679">
        <v>2</v>
      </c>
      <c r="P679">
        <v>1</v>
      </c>
      <c r="Q679">
        <v>2018</v>
      </c>
      <c r="R679">
        <v>50</v>
      </c>
      <c r="S679">
        <v>19656</v>
      </c>
      <c r="T679">
        <v>49.9</v>
      </c>
      <c r="U679">
        <v>4.0999999999999996</v>
      </c>
      <c r="V679">
        <v>19.495000000000001</v>
      </c>
      <c r="W679">
        <v>49.9</v>
      </c>
      <c r="X679">
        <v>4.2</v>
      </c>
      <c r="Y679">
        <v>15.841034479999999</v>
      </c>
      <c r="Z679">
        <v>49.9</v>
      </c>
      <c r="AA679">
        <v>4.0999999999999996</v>
      </c>
      <c r="AB679">
        <v>16.505128209999999</v>
      </c>
      <c r="AC679">
        <v>99</v>
      </c>
      <c r="AD679" s="1">
        <v>43128</v>
      </c>
      <c r="AE679" t="s">
        <v>115</v>
      </c>
    </row>
    <row r="680" spans="1:31" x14ac:dyDescent="0.3">
      <c r="A680" t="s">
        <v>54</v>
      </c>
      <c r="B680" t="s">
        <v>32</v>
      </c>
      <c r="C680">
        <v>59</v>
      </c>
      <c r="D680">
        <v>492</v>
      </c>
      <c r="E680">
        <v>16</v>
      </c>
      <c r="F680">
        <v>169</v>
      </c>
      <c r="G680">
        <v>83.74</v>
      </c>
      <c r="H680">
        <v>1339.84</v>
      </c>
      <c r="I680">
        <v>13.96428571</v>
      </c>
      <c r="J680">
        <v>3</v>
      </c>
      <c r="K680">
        <v>250</v>
      </c>
      <c r="L680">
        <v>4.0999999999999996</v>
      </c>
      <c r="M680">
        <v>22</v>
      </c>
      <c r="N680">
        <v>9</v>
      </c>
      <c r="O680">
        <v>1</v>
      </c>
      <c r="P680">
        <v>3</v>
      </c>
      <c r="Q680">
        <v>2018</v>
      </c>
      <c r="R680">
        <v>9.1344405379999998</v>
      </c>
      <c r="S680">
        <v>3960</v>
      </c>
      <c r="T680">
        <v>23.39740741</v>
      </c>
      <c r="U680">
        <v>4.3</v>
      </c>
      <c r="V680">
        <v>14.19875</v>
      </c>
      <c r="W680">
        <v>83.74</v>
      </c>
      <c r="X680">
        <v>4.0999999999999996</v>
      </c>
      <c r="Y680">
        <v>11.876875</v>
      </c>
      <c r="Z680">
        <v>58.99</v>
      </c>
      <c r="AA680">
        <v>3.9</v>
      </c>
      <c r="AB680">
        <v>15.228</v>
      </c>
      <c r="AC680">
        <v>89.99</v>
      </c>
      <c r="AD680" s="1">
        <v>43127</v>
      </c>
      <c r="AE680" t="s">
        <v>115</v>
      </c>
    </row>
    <row r="681" spans="1:31" x14ac:dyDescent="0.3">
      <c r="A681" t="s">
        <v>71</v>
      </c>
      <c r="B681" t="s">
        <v>35</v>
      </c>
      <c r="C681">
        <v>49</v>
      </c>
      <c r="D681">
        <v>100</v>
      </c>
      <c r="E681">
        <v>1</v>
      </c>
      <c r="F681">
        <v>1</v>
      </c>
      <c r="G681">
        <v>36.200000000000003</v>
      </c>
      <c r="H681">
        <v>36.200000000000003</v>
      </c>
      <c r="I681">
        <v>22.18</v>
      </c>
      <c r="J681">
        <v>4</v>
      </c>
      <c r="K681">
        <v>150</v>
      </c>
      <c r="L681">
        <v>4.2</v>
      </c>
      <c r="M681">
        <v>22</v>
      </c>
      <c r="N681">
        <v>9</v>
      </c>
      <c r="O681">
        <v>1</v>
      </c>
      <c r="P681">
        <v>7</v>
      </c>
      <c r="Q681">
        <v>2018</v>
      </c>
      <c r="R681">
        <v>7.59180791</v>
      </c>
      <c r="S681">
        <v>2304</v>
      </c>
      <c r="T681">
        <v>24.5</v>
      </c>
      <c r="U681">
        <v>4.2</v>
      </c>
      <c r="V681">
        <v>22.18</v>
      </c>
      <c r="W681">
        <v>36.200000000000003</v>
      </c>
      <c r="X681">
        <v>4.2</v>
      </c>
      <c r="Y681">
        <v>22.18</v>
      </c>
      <c r="Z681">
        <v>36.200000000000003</v>
      </c>
      <c r="AA681">
        <v>4.2</v>
      </c>
      <c r="AB681">
        <v>22.18</v>
      </c>
      <c r="AC681">
        <v>36.200000000000003</v>
      </c>
      <c r="AD681" s="1">
        <v>43127</v>
      </c>
      <c r="AE681" t="s">
        <v>115</v>
      </c>
    </row>
    <row r="682" spans="1:31" x14ac:dyDescent="0.3">
      <c r="A682" t="s">
        <v>24</v>
      </c>
      <c r="B682" t="s">
        <v>33</v>
      </c>
      <c r="C682">
        <v>42</v>
      </c>
      <c r="D682">
        <v>236</v>
      </c>
      <c r="E682">
        <v>13</v>
      </c>
      <c r="F682">
        <v>178</v>
      </c>
      <c r="G682">
        <v>204.38461538461539</v>
      </c>
      <c r="H682">
        <v>2657</v>
      </c>
      <c r="I682">
        <v>15.345000000000001</v>
      </c>
      <c r="J682">
        <v>1</v>
      </c>
      <c r="K682">
        <v>342</v>
      </c>
      <c r="L682">
        <v>4.0999999999999996</v>
      </c>
      <c r="M682">
        <v>21</v>
      </c>
      <c r="N682">
        <v>9</v>
      </c>
      <c r="O682">
        <v>1</v>
      </c>
      <c r="P682">
        <v>4</v>
      </c>
      <c r="Q682">
        <v>2018</v>
      </c>
      <c r="R682">
        <v>16.883116879999999</v>
      </c>
      <c r="S682">
        <v>3510</v>
      </c>
      <c r="T682">
        <v>148.7785714</v>
      </c>
      <c r="U682">
        <v>4.2</v>
      </c>
      <c r="V682">
        <v>2.1816470589999999</v>
      </c>
      <c r="W682">
        <v>105</v>
      </c>
      <c r="X682">
        <v>4.2</v>
      </c>
      <c r="Y682">
        <v>13.631428570000001</v>
      </c>
      <c r="Z682">
        <v>150.1333333</v>
      </c>
      <c r="AA682">
        <v>3.8</v>
      </c>
      <c r="AB682">
        <v>19.447777779999999</v>
      </c>
      <c r="AC682">
        <v>216.1875</v>
      </c>
      <c r="AD682" s="1">
        <v>43126</v>
      </c>
      <c r="AE682" t="s">
        <v>115</v>
      </c>
    </row>
    <row r="683" spans="1:31" x14ac:dyDescent="0.3">
      <c r="A683" t="s">
        <v>63</v>
      </c>
      <c r="B683" t="s">
        <v>30</v>
      </c>
      <c r="C683">
        <v>59</v>
      </c>
      <c r="D683">
        <v>1893</v>
      </c>
      <c r="E683">
        <v>10</v>
      </c>
      <c r="F683">
        <v>18</v>
      </c>
      <c r="G683">
        <v>119.99000000000001</v>
      </c>
      <c r="H683">
        <v>1199.9000000000001</v>
      </c>
      <c r="I683">
        <v>39.045999999999999</v>
      </c>
      <c r="J683">
        <v>1</v>
      </c>
      <c r="K683">
        <v>6550</v>
      </c>
      <c r="L683">
        <v>4.2</v>
      </c>
      <c r="M683">
        <v>23</v>
      </c>
      <c r="N683">
        <v>8</v>
      </c>
      <c r="O683">
        <v>1</v>
      </c>
      <c r="P683">
        <v>8</v>
      </c>
      <c r="Q683">
        <v>2018</v>
      </c>
      <c r="R683">
        <v>5.6866496599999996</v>
      </c>
      <c r="S683">
        <v>8000</v>
      </c>
      <c r="T683">
        <v>119.99</v>
      </c>
      <c r="U683">
        <v>4.2</v>
      </c>
      <c r="V683">
        <v>39.045999999999999</v>
      </c>
      <c r="W683">
        <v>149.9</v>
      </c>
      <c r="X683">
        <v>4.3</v>
      </c>
      <c r="Y683">
        <v>24.76</v>
      </c>
      <c r="Z683">
        <v>77.900000000000006</v>
      </c>
      <c r="AA683">
        <v>3.5</v>
      </c>
      <c r="AB683">
        <v>13.414999999999999</v>
      </c>
      <c r="AC683">
        <v>119.99</v>
      </c>
      <c r="AD683" s="1">
        <v>43126</v>
      </c>
      <c r="AE683" t="s">
        <v>114</v>
      </c>
    </row>
    <row r="684" spans="1:31" x14ac:dyDescent="0.3">
      <c r="A684" t="s">
        <v>78</v>
      </c>
      <c r="B684" t="s">
        <v>36</v>
      </c>
      <c r="C684">
        <v>58</v>
      </c>
      <c r="D684">
        <v>1893</v>
      </c>
      <c r="E684">
        <v>11</v>
      </c>
      <c r="F684">
        <v>137</v>
      </c>
      <c r="G684">
        <v>127.72727272727273</v>
      </c>
      <c r="H684">
        <v>1405</v>
      </c>
      <c r="I684">
        <v>45.97</v>
      </c>
      <c r="J684">
        <v>1</v>
      </c>
      <c r="K684">
        <v>5950</v>
      </c>
      <c r="L684">
        <v>4.3</v>
      </c>
      <c r="M684">
        <v>23</v>
      </c>
      <c r="N684">
        <v>8</v>
      </c>
      <c r="O684">
        <v>2</v>
      </c>
      <c r="P684">
        <v>1</v>
      </c>
      <c r="Q684">
        <v>2018</v>
      </c>
      <c r="R684">
        <v>22</v>
      </c>
      <c r="S684">
        <v>8000</v>
      </c>
      <c r="T684">
        <v>49.9</v>
      </c>
      <c r="U684">
        <v>4.0999999999999996</v>
      </c>
      <c r="V684">
        <v>19.495000000000001</v>
      </c>
      <c r="W684">
        <v>49.9</v>
      </c>
      <c r="X684">
        <v>4.2</v>
      </c>
      <c r="Y684">
        <v>15.841034479999999</v>
      </c>
      <c r="Z684">
        <v>49.9</v>
      </c>
      <c r="AA684">
        <v>4.0999999999999996</v>
      </c>
      <c r="AB684">
        <v>16.505128209999999</v>
      </c>
      <c r="AC684">
        <v>89.99</v>
      </c>
      <c r="AD684" s="1">
        <v>43126</v>
      </c>
      <c r="AE684" t="s">
        <v>114</v>
      </c>
    </row>
    <row r="685" spans="1:31" x14ac:dyDescent="0.3">
      <c r="A685" t="s">
        <v>75</v>
      </c>
      <c r="B685" t="s">
        <v>30</v>
      </c>
      <c r="C685">
        <v>42</v>
      </c>
      <c r="D685">
        <v>363</v>
      </c>
      <c r="E685">
        <v>5</v>
      </c>
      <c r="F685">
        <v>152</v>
      </c>
      <c r="G685">
        <v>133</v>
      </c>
      <c r="H685">
        <v>665</v>
      </c>
      <c r="I685">
        <v>38.043999999999997</v>
      </c>
      <c r="J685">
        <v>1</v>
      </c>
      <c r="K685">
        <v>922</v>
      </c>
      <c r="L685">
        <v>4.2</v>
      </c>
      <c r="M685">
        <v>23</v>
      </c>
      <c r="N685">
        <v>8</v>
      </c>
      <c r="O685">
        <v>2</v>
      </c>
      <c r="P685">
        <v>1</v>
      </c>
      <c r="Q685">
        <v>2018</v>
      </c>
      <c r="R685">
        <v>62.5</v>
      </c>
      <c r="S685">
        <v>7650</v>
      </c>
      <c r="T685">
        <v>156.5113514</v>
      </c>
      <c r="U685">
        <v>4.2</v>
      </c>
      <c r="V685">
        <v>36.807209299999997</v>
      </c>
      <c r="W685">
        <v>150.3545455</v>
      </c>
      <c r="X685">
        <v>4.3</v>
      </c>
      <c r="Y685">
        <v>22.547727269999999</v>
      </c>
      <c r="Z685">
        <v>97.642499999999998</v>
      </c>
      <c r="AA685">
        <v>3.5</v>
      </c>
      <c r="AB685">
        <v>14.846551720000001</v>
      </c>
      <c r="AC685">
        <v>134.9</v>
      </c>
      <c r="AD685" s="1">
        <v>43126</v>
      </c>
      <c r="AE685" t="s">
        <v>122</v>
      </c>
    </row>
    <row r="686" spans="1:31" x14ac:dyDescent="0.3">
      <c r="A686" t="s">
        <v>80</v>
      </c>
      <c r="B686" t="s">
        <v>36</v>
      </c>
      <c r="C686">
        <v>56</v>
      </c>
      <c r="D686">
        <v>348</v>
      </c>
      <c r="E686">
        <v>56</v>
      </c>
      <c r="F686">
        <v>102</v>
      </c>
      <c r="G686">
        <v>53.25714285714286</v>
      </c>
      <c r="H686">
        <v>2982.4</v>
      </c>
      <c r="I686">
        <v>10.753035710000001</v>
      </c>
      <c r="J686">
        <v>2</v>
      </c>
      <c r="K686">
        <v>1550</v>
      </c>
      <c r="L686">
        <v>4.0999999999999996</v>
      </c>
      <c r="M686">
        <v>23</v>
      </c>
      <c r="N686">
        <v>8</v>
      </c>
      <c r="O686">
        <v>3</v>
      </c>
      <c r="P686">
        <v>5</v>
      </c>
      <c r="Q686">
        <v>2018</v>
      </c>
      <c r="R686">
        <v>14.186176140000001</v>
      </c>
      <c r="S686">
        <v>19800</v>
      </c>
      <c r="T686">
        <v>53.415151520000002</v>
      </c>
      <c r="U686">
        <v>4.0999999999999996</v>
      </c>
      <c r="V686">
        <v>10.753035710000001</v>
      </c>
      <c r="W686">
        <v>53.70952381</v>
      </c>
      <c r="X686">
        <v>4.2</v>
      </c>
      <c r="Y686">
        <v>13.510344829999999</v>
      </c>
      <c r="Z686">
        <v>53.057894740000002</v>
      </c>
      <c r="AA686">
        <v>4.0999999999999996</v>
      </c>
      <c r="AB686">
        <v>12.98</v>
      </c>
      <c r="AC686">
        <v>53.9</v>
      </c>
      <c r="AD686" s="1">
        <v>43126</v>
      </c>
      <c r="AE686" t="s">
        <v>122</v>
      </c>
    </row>
    <row r="687" spans="1:31" x14ac:dyDescent="0.3">
      <c r="A687" t="s">
        <v>39</v>
      </c>
      <c r="B687" t="s">
        <v>40</v>
      </c>
      <c r="C687">
        <v>40</v>
      </c>
      <c r="D687">
        <v>1456</v>
      </c>
      <c r="E687">
        <v>6</v>
      </c>
      <c r="F687">
        <v>18</v>
      </c>
      <c r="G687">
        <v>169.99</v>
      </c>
      <c r="H687">
        <v>1019.94</v>
      </c>
      <c r="I687">
        <v>24.87833333</v>
      </c>
      <c r="J687">
        <v>1</v>
      </c>
      <c r="K687">
        <v>2425</v>
      </c>
      <c r="L687">
        <v>3.8</v>
      </c>
      <c r="M687">
        <v>21</v>
      </c>
      <c r="N687">
        <v>9</v>
      </c>
      <c r="O687">
        <v>1</v>
      </c>
      <c r="P687">
        <v>4</v>
      </c>
      <c r="Q687">
        <v>2018</v>
      </c>
      <c r="R687">
        <v>15.78947368</v>
      </c>
      <c r="S687">
        <v>16530</v>
      </c>
      <c r="T687">
        <v>99.99</v>
      </c>
      <c r="U687">
        <v>4.2</v>
      </c>
      <c r="V687">
        <v>19.876666669999999</v>
      </c>
      <c r="W687">
        <v>129.99</v>
      </c>
      <c r="X687">
        <v>4.3</v>
      </c>
      <c r="Y687">
        <v>23.49</v>
      </c>
      <c r="Z687">
        <v>35</v>
      </c>
      <c r="AA687">
        <v>4.4000000000000004</v>
      </c>
      <c r="AB687">
        <v>14.845000000000001</v>
      </c>
      <c r="AC687">
        <v>173.8081818</v>
      </c>
      <c r="AD687" s="1">
        <v>43125</v>
      </c>
      <c r="AE687" t="s">
        <v>115</v>
      </c>
    </row>
    <row r="688" spans="1:31" x14ac:dyDescent="0.3">
      <c r="A688" t="s">
        <v>47</v>
      </c>
      <c r="B688" t="s">
        <v>32</v>
      </c>
      <c r="C688">
        <v>51</v>
      </c>
      <c r="D688">
        <v>625</v>
      </c>
      <c r="E688">
        <v>7</v>
      </c>
      <c r="F688">
        <v>118</v>
      </c>
      <c r="G688">
        <v>349.90000000000003</v>
      </c>
      <c r="H688">
        <v>2449.3000000000002</v>
      </c>
      <c r="I688">
        <v>25.641428569999999</v>
      </c>
      <c r="J688">
        <v>1</v>
      </c>
      <c r="K688">
        <v>900</v>
      </c>
      <c r="L688">
        <v>4.3</v>
      </c>
      <c r="M688">
        <v>21</v>
      </c>
      <c r="N688">
        <v>9</v>
      </c>
      <c r="O688">
        <v>1</v>
      </c>
      <c r="P688">
        <v>4</v>
      </c>
      <c r="Q688">
        <v>2018</v>
      </c>
      <c r="R688">
        <v>4.5855978259999999</v>
      </c>
      <c r="S688">
        <v>11400</v>
      </c>
      <c r="T688">
        <v>349.9</v>
      </c>
      <c r="U688">
        <v>4.3</v>
      </c>
      <c r="V688">
        <v>25.641428569999999</v>
      </c>
      <c r="W688">
        <v>79.989999999999995</v>
      </c>
      <c r="X688">
        <v>4.0999999999999996</v>
      </c>
      <c r="Y688">
        <v>14.484999999999999</v>
      </c>
      <c r="Z688">
        <v>58.99</v>
      </c>
      <c r="AA688">
        <v>3.9</v>
      </c>
      <c r="AB688">
        <v>16.302727269999998</v>
      </c>
      <c r="AC688">
        <v>349.9</v>
      </c>
      <c r="AD688" s="1">
        <v>43125</v>
      </c>
      <c r="AE688" t="s">
        <v>114</v>
      </c>
    </row>
    <row r="689" spans="1:31" x14ac:dyDescent="0.3">
      <c r="A689" t="s">
        <v>27</v>
      </c>
      <c r="B689" t="s">
        <v>36</v>
      </c>
      <c r="C689">
        <v>58</v>
      </c>
      <c r="D689">
        <v>340</v>
      </c>
      <c r="E689">
        <v>25</v>
      </c>
      <c r="F689">
        <v>62</v>
      </c>
      <c r="G689">
        <v>49.9</v>
      </c>
      <c r="H689">
        <v>1247.5</v>
      </c>
      <c r="I689">
        <v>17.7532</v>
      </c>
      <c r="J689">
        <v>2</v>
      </c>
      <c r="K689">
        <v>1500</v>
      </c>
      <c r="L689">
        <v>4</v>
      </c>
      <c r="M689">
        <v>23</v>
      </c>
      <c r="N689">
        <v>8</v>
      </c>
      <c r="O689">
        <v>2</v>
      </c>
      <c r="P689">
        <v>1</v>
      </c>
      <c r="Q689">
        <v>2018</v>
      </c>
      <c r="R689">
        <v>16.129032259999999</v>
      </c>
      <c r="S689">
        <v>19800</v>
      </c>
      <c r="T689">
        <v>49.9</v>
      </c>
      <c r="U689">
        <v>4.0999999999999996</v>
      </c>
      <c r="V689">
        <v>19.495000000000001</v>
      </c>
      <c r="W689">
        <v>49.9</v>
      </c>
      <c r="X689">
        <v>4.2</v>
      </c>
      <c r="Y689">
        <v>15.841034479999999</v>
      </c>
      <c r="Z689">
        <v>49.9</v>
      </c>
      <c r="AA689">
        <v>4.0999999999999996</v>
      </c>
      <c r="AB689">
        <v>16.505128209999999</v>
      </c>
      <c r="AC689">
        <v>55.770967740000003</v>
      </c>
      <c r="AD689" s="1">
        <v>43125</v>
      </c>
      <c r="AE689" t="s">
        <v>123</v>
      </c>
    </row>
    <row r="690" spans="1:31" x14ac:dyDescent="0.3">
      <c r="A690" t="s">
        <v>34</v>
      </c>
      <c r="B690" t="s">
        <v>30</v>
      </c>
      <c r="C690">
        <v>48</v>
      </c>
      <c r="D690">
        <v>894</v>
      </c>
      <c r="E690">
        <v>52</v>
      </c>
      <c r="F690">
        <v>78</v>
      </c>
      <c r="G690">
        <v>149.9</v>
      </c>
      <c r="H690">
        <v>7794.8</v>
      </c>
      <c r="I690">
        <v>18.943076919999999</v>
      </c>
      <c r="J690">
        <v>1</v>
      </c>
      <c r="K690">
        <v>533</v>
      </c>
      <c r="L690">
        <v>4.3</v>
      </c>
      <c r="M690">
        <v>23</v>
      </c>
      <c r="N690">
        <v>8</v>
      </c>
      <c r="O690">
        <v>3</v>
      </c>
      <c r="P690">
        <v>5</v>
      </c>
      <c r="Q690">
        <v>2018</v>
      </c>
      <c r="R690">
        <v>18.978102190000001</v>
      </c>
      <c r="S690">
        <v>4840</v>
      </c>
      <c r="T690">
        <v>119</v>
      </c>
      <c r="U690">
        <v>4.2</v>
      </c>
      <c r="V690">
        <v>39.217199999999998</v>
      </c>
      <c r="W690">
        <v>149.9</v>
      </c>
      <c r="X690">
        <v>4.3</v>
      </c>
      <c r="Y690">
        <v>18.943076919999999</v>
      </c>
      <c r="Z690">
        <v>79.8</v>
      </c>
      <c r="AA690">
        <v>3.5</v>
      </c>
      <c r="AB690">
        <v>14.41454545</v>
      </c>
      <c r="AC690">
        <v>149.9</v>
      </c>
      <c r="AD690" s="1">
        <v>43125</v>
      </c>
      <c r="AE690" t="s">
        <v>114</v>
      </c>
    </row>
    <row r="691" spans="1:31" x14ac:dyDescent="0.3">
      <c r="A691" t="s">
        <v>68</v>
      </c>
      <c r="B691" t="s">
        <v>32</v>
      </c>
      <c r="C691">
        <v>50</v>
      </c>
      <c r="D691">
        <v>1257</v>
      </c>
      <c r="E691">
        <v>43</v>
      </c>
      <c r="F691">
        <v>131</v>
      </c>
      <c r="G691">
        <v>122.99</v>
      </c>
      <c r="H691">
        <v>5288.57</v>
      </c>
      <c r="I691">
        <v>35.51837209</v>
      </c>
      <c r="J691">
        <v>1</v>
      </c>
      <c r="K691">
        <v>700</v>
      </c>
      <c r="L691">
        <v>4.0999999999999996</v>
      </c>
      <c r="M691">
        <v>21</v>
      </c>
      <c r="N691">
        <v>9</v>
      </c>
      <c r="O691">
        <v>0</v>
      </c>
      <c r="P691">
        <v>6</v>
      </c>
      <c r="Q691">
        <v>2018</v>
      </c>
      <c r="R691">
        <v>27.564102559999998</v>
      </c>
      <c r="S691">
        <v>5700</v>
      </c>
      <c r="T691">
        <v>23.99</v>
      </c>
      <c r="U691">
        <v>4.3</v>
      </c>
      <c r="V691">
        <v>16.27</v>
      </c>
      <c r="W691">
        <v>79.989999999999995</v>
      </c>
      <c r="X691">
        <v>4.0999999999999996</v>
      </c>
      <c r="Y691">
        <v>13.36230769</v>
      </c>
      <c r="Z691">
        <v>58.99</v>
      </c>
      <c r="AA691">
        <v>3.9</v>
      </c>
      <c r="AB691">
        <v>16.43</v>
      </c>
      <c r="AC691">
        <v>119.99</v>
      </c>
      <c r="AD691" s="1">
        <v>43125</v>
      </c>
      <c r="AE691" t="s">
        <v>115</v>
      </c>
    </row>
    <row r="692" spans="1:31" x14ac:dyDescent="0.3">
      <c r="A692" t="s">
        <v>38</v>
      </c>
      <c r="B692" t="s">
        <v>33</v>
      </c>
      <c r="C692">
        <v>58</v>
      </c>
      <c r="D692">
        <v>3006</v>
      </c>
      <c r="E692">
        <v>7</v>
      </c>
      <c r="F692">
        <v>61</v>
      </c>
      <c r="G692">
        <v>105</v>
      </c>
      <c r="H692">
        <v>735</v>
      </c>
      <c r="I692">
        <v>23.385714289999999</v>
      </c>
      <c r="J692">
        <v>2</v>
      </c>
      <c r="K692">
        <v>1000</v>
      </c>
      <c r="L692">
        <v>4.2</v>
      </c>
      <c r="M692">
        <v>23</v>
      </c>
      <c r="N692">
        <v>8</v>
      </c>
      <c r="O692">
        <v>1</v>
      </c>
      <c r="P692">
        <v>8</v>
      </c>
      <c r="Q692">
        <v>2018</v>
      </c>
      <c r="R692">
        <v>3.5175879399999999</v>
      </c>
      <c r="S692">
        <v>7632</v>
      </c>
      <c r="T692">
        <v>112</v>
      </c>
      <c r="U692">
        <v>4.2</v>
      </c>
      <c r="V692">
        <v>13.44</v>
      </c>
      <c r="W692">
        <v>105</v>
      </c>
      <c r="X692">
        <v>4.2</v>
      </c>
      <c r="Y692">
        <v>23.385714289999999</v>
      </c>
      <c r="Z692">
        <v>145.55090910000001</v>
      </c>
      <c r="AA692">
        <v>3.8</v>
      </c>
      <c r="AB692">
        <v>21.897272730000001</v>
      </c>
      <c r="AC692">
        <v>105</v>
      </c>
      <c r="AD692" s="1">
        <v>43124</v>
      </c>
      <c r="AE692" t="s">
        <v>122</v>
      </c>
    </row>
    <row r="693" spans="1:31" x14ac:dyDescent="0.3">
      <c r="A693" t="s">
        <v>28</v>
      </c>
      <c r="B693" t="s">
        <v>35</v>
      </c>
      <c r="C693">
        <v>56</v>
      </c>
      <c r="D693">
        <v>237</v>
      </c>
      <c r="E693">
        <v>10</v>
      </c>
      <c r="F693">
        <v>9</v>
      </c>
      <c r="G693">
        <v>27.119999999999997</v>
      </c>
      <c r="H693">
        <v>271.2</v>
      </c>
      <c r="I693">
        <v>13.319000000000001</v>
      </c>
      <c r="J693">
        <v>3</v>
      </c>
      <c r="K693">
        <v>100</v>
      </c>
      <c r="L693">
        <v>3.9</v>
      </c>
      <c r="M693">
        <v>23</v>
      </c>
      <c r="N693">
        <v>8</v>
      </c>
      <c r="O693">
        <v>2</v>
      </c>
      <c r="P693">
        <v>1</v>
      </c>
      <c r="Q693">
        <v>2018</v>
      </c>
      <c r="R693">
        <v>41.666666669999998</v>
      </c>
      <c r="S693">
        <v>2304</v>
      </c>
      <c r="T693">
        <v>27.033333330000001</v>
      </c>
      <c r="U693">
        <v>3.9</v>
      </c>
      <c r="V693">
        <v>13.319000000000001</v>
      </c>
      <c r="W693">
        <v>27.033333330000001</v>
      </c>
      <c r="X693">
        <v>3.9</v>
      </c>
      <c r="Y693">
        <v>13.319000000000001</v>
      </c>
      <c r="Z693">
        <v>27.033333330000001</v>
      </c>
      <c r="AA693">
        <v>3.9</v>
      </c>
      <c r="AB693">
        <v>13.319000000000001</v>
      </c>
      <c r="AC693">
        <v>24.5</v>
      </c>
      <c r="AD693" s="1">
        <v>43124</v>
      </c>
      <c r="AE693" t="s">
        <v>115</v>
      </c>
    </row>
    <row r="694" spans="1:31" x14ac:dyDescent="0.3">
      <c r="A694" t="s">
        <v>52</v>
      </c>
      <c r="B694" t="s">
        <v>66</v>
      </c>
      <c r="C694">
        <v>41</v>
      </c>
      <c r="D694">
        <v>789</v>
      </c>
      <c r="E694">
        <v>2</v>
      </c>
      <c r="F694">
        <v>18</v>
      </c>
      <c r="G694">
        <v>35</v>
      </c>
      <c r="H694">
        <v>70</v>
      </c>
      <c r="I694">
        <v>19.32</v>
      </c>
      <c r="J694">
        <v>1</v>
      </c>
      <c r="K694">
        <v>950</v>
      </c>
      <c r="L694">
        <v>3.8</v>
      </c>
      <c r="M694">
        <v>21</v>
      </c>
      <c r="N694">
        <v>9</v>
      </c>
      <c r="O694">
        <v>0</v>
      </c>
      <c r="P694">
        <v>6</v>
      </c>
      <c r="Q694">
        <v>2018</v>
      </c>
      <c r="R694">
        <v>4.5454545450000001</v>
      </c>
      <c r="S694">
        <v>14000</v>
      </c>
      <c r="T694">
        <v>75</v>
      </c>
      <c r="U694">
        <v>4.0999999999999996</v>
      </c>
      <c r="V694">
        <v>21.93</v>
      </c>
      <c r="W694">
        <v>35</v>
      </c>
      <c r="X694">
        <v>3.7</v>
      </c>
      <c r="Y694">
        <v>18.10153846</v>
      </c>
      <c r="Z694">
        <v>99.9</v>
      </c>
      <c r="AA694">
        <v>4.4000000000000004</v>
      </c>
      <c r="AB694">
        <v>25.635999999999999</v>
      </c>
      <c r="AC694">
        <v>35</v>
      </c>
      <c r="AD694" s="1">
        <v>43124</v>
      </c>
      <c r="AE694" t="s">
        <v>116</v>
      </c>
    </row>
    <row r="695" spans="1:31" x14ac:dyDescent="0.3">
      <c r="A695" t="s">
        <v>57</v>
      </c>
      <c r="B695" t="s">
        <v>40</v>
      </c>
      <c r="C695">
        <v>54</v>
      </c>
      <c r="D695">
        <v>995</v>
      </c>
      <c r="E695">
        <v>4</v>
      </c>
      <c r="F695">
        <v>18</v>
      </c>
      <c r="G695">
        <v>84.692499999999995</v>
      </c>
      <c r="H695">
        <v>338.77</v>
      </c>
      <c r="I695">
        <v>18.195</v>
      </c>
      <c r="J695">
        <v>1</v>
      </c>
      <c r="K695">
        <v>4475</v>
      </c>
      <c r="L695">
        <v>4.3</v>
      </c>
      <c r="M695">
        <v>21</v>
      </c>
      <c r="N695">
        <v>9</v>
      </c>
      <c r="O695">
        <v>1</v>
      </c>
      <c r="P695">
        <v>4</v>
      </c>
      <c r="Q695">
        <v>2018</v>
      </c>
      <c r="R695">
        <v>9.7031963470000004</v>
      </c>
      <c r="S695">
        <v>32736</v>
      </c>
      <c r="T695">
        <v>89.863333330000003</v>
      </c>
      <c r="U695">
        <v>4.2</v>
      </c>
      <c r="V695">
        <v>19.876666669999999</v>
      </c>
      <c r="W695">
        <v>129.99</v>
      </c>
      <c r="X695">
        <v>4.3</v>
      </c>
      <c r="Y695">
        <v>23.49</v>
      </c>
      <c r="Z695">
        <v>35</v>
      </c>
      <c r="AA695">
        <v>4.4000000000000004</v>
      </c>
      <c r="AB695">
        <v>14.845000000000001</v>
      </c>
      <c r="AC695">
        <v>97.951999999999998</v>
      </c>
      <c r="AD695" s="1">
        <v>43123</v>
      </c>
      <c r="AE695" t="s">
        <v>122</v>
      </c>
    </row>
    <row r="696" spans="1:31" x14ac:dyDescent="0.3">
      <c r="A696" t="s">
        <v>43</v>
      </c>
      <c r="B696" t="s">
        <v>33</v>
      </c>
      <c r="C696">
        <v>59</v>
      </c>
      <c r="D696">
        <v>319</v>
      </c>
      <c r="E696">
        <v>28</v>
      </c>
      <c r="F696">
        <v>61</v>
      </c>
      <c r="G696">
        <v>77.821428571428569</v>
      </c>
      <c r="H696">
        <v>2179</v>
      </c>
      <c r="I696">
        <v>13.09035714</v>
      </c>
      <c r="J696">
        <v>4</v>
      </c>
      <c r="K696">
        <v>250</v>
      </c>
      <c r="L696">
        <v>3.9</v>
      </c>
      <c r="M696">
        <v>23</v>
      </c>
      <c r="N696">
        <v>8</v>
      </c>
      <c r="O696">
        <v>1</v>
      </c>
      <c r="P696">
        <v>8</v>
      </c>
      <c r="Q696">
        <v>2018</v>
      </c>
      <c r="R696">
        <v>21.976704349999999</v>
      </c>
      <c r="S696">
        <v>640</v>
      </c>
      <c r="T696">
        <v>112</v>
      </c>
      <c r="U696">
        <v>4.2</v>
      </c>
      <c r="V696">
        <v>13.44</v>
      </c>
      <c r="W696">
        <v>105</v>
      </c>
      <c r="X696">
        <v>4.2</v>
      </c>
      <c r="Y696">
        <v>23.385714289999999</v>
      </c>
      <c r="Z696">
        <v>145.55090910000001</v>
      </c>
      <c r="AA696">
        <v>3.8</v>
      </c>
      <c r="AB696">
        <v>21.897272730000001</v>
      </c>
      <c r="AC696">
        <v>78</v>
      </c>
      <c r="AD696" s="1">
        <v>43123</v>
      </c>
      <c r="AE696" t="s">
        <v>116</v>
      </c>
    </row>
    <row r="697" spans="1:31" x14ac:dyDescent="0.3">
      <c r="A697" t="s">
        <v>55</v>
      </c>
      <c r="B697" t="s">
        <v>40</v>
      </c>
      <c r="C697">
        <v>54</v>
      </c>
      <c r="D697">
        <v>1012</v>
      </c>
      <c r="E697">
        <v>3</v>
      </c>
      <c r="F697">
        <v>102</v>
      </c>
      <c r="G697">
        <v>99.990000000000009</v>
      </c>
      <c r="H697">
        <v>299.97000000000003</v>
      </c>
      <c r="I697">
        <v>15.93333333</v>
      </c>
      <c r="J697">
        <v>1</v>
      </c>
      <c r="K697">
        <v>1200</v>
      </c>
      <c r="L697">
        <v>4.2</v>
      </c>
      <c r="M697">
        <v>23</v>
      </c>
      <c r="N697">
        <v>8</v>
      </c>
      <c r="O697">
        <v>2</v>
      </c>
      <c r="P697">
        <v>1</v>
      </c>
      <c r="Q697">
        <v>2018</v>
      </c>
      <c r="R697">
        <v>33.333333330000002</v>
      </c>
      <c r="S697">
        <v>15750</v>
      </c>
      <c r="T697">
        <v>99.99</v>
      </c>
      <c r="U697">
        <v>4.2</v>
      </c>
      <c r="V697">
        <v>16.54</v>
      </c>
      <c r="W697">
        <v>129.99</v>
      </c>
      <c r="X697">
        <v>4.3</v>
      </c>
      <c r="Y697">
        <v>17.41</v>
      </c>
      <c r="Z697">
        <v>29.5</v>
      </c>
      <c r="AA697">
        <v>4.4000000000000004</v>
      </c>
      <c r="AB697">
        <v>16.53263158</v>
      </c>
      <c r="AC697">
        <v>99.99</v>
      </c>
      <c r="AD697" s="1">
        <v>43123</v>
      </c>
      <c r="AE697" t="s">
        <v>115</v>
      </c>
    </row>
    <row r="698" spans="1:31" x14ac:dyDescent="0.3">
      <c r="A698" t="s">
        <v>69</v>
      </c>
      <c r="B698" t="s">
        <v>36</v>
      </c>
      <c r="C698">
        <v>59</v>
      </c>
      <c r="D698">
        <v>341</v>
      </c>
      <c r="E698">
        <v>4</v>
      </c>
      <c r="F698">
        <v>102</v>
      </c>
      <c r="G698">
        <v>49.9</v>
      </c>
      <c r="H698">
        <v>199.6</v>
      </c>
      <c r="I698">
        <v>18.326000000000001</v>
      </c>
      <c r="J698">
        <v>2</v>
      </c>
      <c r="K698">
        <v>1850</v>
      </c>
      <c r="L698">
        <v>4.3</v>
      </c>
      <c r="M698">
        <v>23</v>
      </c>
      <c r="N698">
        <v>8</v>
      </c>
      <c r="O698">
        <v>3</v>
      </c>
      <c r="P698">
        <v>5</v>
      </c>
      <c r="Q698">
        <v>2018</v>
      </c>
      <c r="R698">
        <v>9.3042071199999992</v>
      </c>
      <c r="S698">
        <v>32560</v>
      </c>
      <c r="T698">
        <v>53.415151520000002</v>
      </c>
      <c r="U698">
        <v>4.0999999999999996</v>
      </c>
      <c r="V698">
        <v>10.753035710000001</v>
      </c>
      <c r="W698">
        <v>53.70952381</v>
      </c>
      <c r="X698">
        <v>4.2</v>
      </c>
      <c r="Y698">
        <v>13.510344829999999</v>
      </c>
      <c r="Z698">
        <v>53.057894740000002</v>
      </c>
      <c r="AA698">
        <v>4.0999999999999996</v>
      </c>
      <c r="AB698">
        <v>12.98</v>
      </c>
      <c r="AC698">
        <v>53.9</v>
      </c>
      <c r="AD698" s="1">
        <v>43123</v>
      </c>
      <c r="AE698" t="s">
        <v>122</v>
      </c>
    </row>
    <row r="699" spans="1:31" x14ac:dyDescent="0.3">
      <c r="A699" t="s">
        <v>81</v>
      </c>
      <c r="B699" t="s">
        <v>49</v>
      </c>
      <c r="C699">
        <v>54</v>
      </c>
      <c r="D699">
        <v>1536</v>
      </c>
      <c r="E699">
        <v>10</v>
      </c>
      <c r="F699">
        <v>15</v>
      </c>
      <c r="G699">
        <v>56.989999999999995</v>
      </c>
      <c r="H699">
        <v>569.9</v>
      </c>
      <c r="I699">
        <v>12.215</v>
      </c>
      <c r="J699">
        <v>2</v>
      </c>
      <c r="K699">
        <v>250</v>
      </c>
      <c r="L699">
        <v>4.3</v>
      </c>
      <c r="M699">
        <v>23</v>
      </c>
      <c r="N699">
        <v>8</v>
      </c>
      <c r="O699">
        <v>2</v>
      </c>
      <c r="P699">
        <v>1</v>
      </c>
      <c r="Q699">
        <v>2018</v>
      </c>
      <c r="R699">
        <v>23.809523810000002</v>
      </c>
      <c r="S699">
        <v>3360</v>
      </c>
      <c r="T699">
        <v>56.99</v>
      </c>
      <c r="U699">
        <v>4.3</v>
      </c>
      <c r="V699">
        <v>12.215</v>
      </c>
      <c r="W699">
        <v>117.9</v>
      </c>
      <c r="X699">
        <v>4.4000000000000004</v>
      </c>
      <c r="Y699">
        <v>14.03833333</v>
      </c>
      <c r="Z699">
        <v>56.99</v>
      </c>
      <c r="AA699">
        <v>4.3</v>
      </c>
      <c r="AB699">
        <v>12.215</v>
      </c>
      <c r="AC699">
        <v>56.99</v>
      </c>
      <c r="AD699" s="1">
        <v>43122</v>
      </c>
      <c r="AE699" t="s">
        <v>122</v>
      </c>
    </row>
    <row r="700" spans="1:31" x14ac:dyDescent="0.3">
      <c r="A700" t="s">
        <v>53</v>
      </c>
      <c r="B700" t="s">
        <v>36</v>
      </c>
      <c r="C700">
        <v>47</v>
      </c>
      <c r="D700">
        <v>1893</v>
      </c>
      <c r="E700">
        <v>12</v>
      </c>
      <c r="F700">
        <v>137</v>
      </c>
      <c r="G700">
        <v>123.33166666666666</v>
      </c>
      <c r="H700">
        <v>1479.98</v>
      </c>
      <c r="I700">
        <v>39.194166670000001</v>
      </c>
      <c r="J700">
        <v>1</v>
      </c>
      <c r="K700">
        <v>6050</v>
      </c>
      <c r="L700">
        <v>4.0999999999999996</v>
      </c>
      <c r="M700">
        <v>23</v>
      </c>
      <c r="N700">
        <v>8</v>
      </c>
      <c r="O700">
        <v>2</v>
      </c>
      <c r="P700">
        <v>1</v>
      </c>
      <c r="Q700">
        <v>2018</v>
      </c>
      <c r="R700">
        <v>18.75</v>
      </c>
      <c r="S700">
        <v>8000</v>
      </c>
      <c r="T700">
        <v>49.9</v>
      </c>
      <c r="U700">
        <v>4.0999999999999996</v>
      </c>
      <c r="V700">
        <v>19.495000000000001</v>
      </c>
      <c r="W700">
        <v>49.9</v>
      </c>
      <c r="X700">
        <v>4.2</v>
      </c>
      <c r="Y700">
        <v>15.841034479999999</v>
      </c>
      <c r="Z700">
        <v>49.9</v>
      </c>
      <c r="AA700">
        <v>4.0999999999999996</v>
      </c>
      <c r="AB700">
        <v>16.505128209999999</v>
      </c>
      <c r="AC700">
        <v>89.99</v>
      </c>
      <c r="AD700" s="1">
        <v>43122</v>
      </c>
      <c r="AE700" t="s">
        <v>115</v>
      </c>
    </row>
    <row r="701" spans="1:31" x14ac:dyDescent="0.3">
      <c r="A701" t="s">
        <v>60</v>
      </c>
      <c r="B701" t="s">
        <v>33</v>
      </c>
      <c r="C701">
        <v>35</v>
      </c>
      <c r="D701">
        <v>591</v>
      </c>
      <c r="E701">
        <v>1</v>
      </c>
      <c r="F701">
        <v>93</v>
      </c>
      <c r="G701">
        <v>139.9</v>
      </c>
      <c r="H701">
        <v>139.9</v>
      </c>
      <c r="I701">
        <v>18.86</v>
      </c>
      <c r="J701">
        <v>3</v>
      </c>
      <c r="K701">
        <v>444</v>
      </c>
      <c r="L701">
        <v>4</v>
      </c>
      <c r="M701">
        <v>21</v>
      </c>
      <c r="N701">
        <v>9</v>
      </c>
      <c r="O701">
        <v>0</v>
      </c>
      <c r="P701">
        <v>6</v>
      </c>
      <c r="Q701">
        <v>2018</v>
      </c>
      <c r="R701">
        <v>4.0728228230000001</v>
      </c>
      <c r="S701">
        <v>4480</v>
      </c>
      <c r="T701">
        <v>119</v>
      </c>
      <c r="U701">
        <v>4.2</v>
      </c>
      <c r="V701">
        <v>19.206666670000001</v>
      </c>
      <c r="W701">
        <v>105</v>
      </c>
      <c r="X701">
        <v>4.2</v>
      </c>
      <c r="Y701">
        <v>23.823571430000001</v>
      </c>
      <c r="Z701">
        <v>138.22</v>
      </c>
      <c r="AA701">
        <v>3.8</v>
      </c>
      <c r="AB701">
        <v>16.108000000000001</v>
      </c>
      <c r="AC701">
        <v>118.1318182</v>
      </c>
      <c r="AD701" s="1">
        <v>43122</v>
      </c>
      <c r="AE701" t="s">
        <v>115</v>
      </c>
    </row>
    <row r="702" spans="1:31" x14ac:dyDescent="0.3">
      <c r="A702" t="s">
        <v>81</v>
      </c>
      <c r="B702" t="s">
        <v>49</v>
      </c>
      <c r="C702">
        <v>54</v>
      </c>
      <c r="D702">
        <v>1536</v>
      </c>
      <c r="E702">
        <v>14</v>
      </c>
      <c r="F702">
        <v>18</v>
      </c>
      <c r="G702">
        <v>50.49</v>
      </c>
      <c r="H702">
        <v>706.86</v>
      </c>
      <c r="I702">
        <v>15.19642857</v>
      </c>
      <c r="J702">
        <v>2</v>
      </c>
      <c r="K702">
        <v>250</v>
      </c>
      <c r="L702">
        <v>4.3</v>
      </c>
      <c r="M702">
        <v>22</v>
      </c>
      <c r="N702">
        <v>9</v>
      </c>
      <c r="O702">
        <v>1</v>
      </c>
      <c r="P702">
        <v>3</v>
      </c>
      <c r="Q702">
        <v>2018</v>
      </c>
      <c r="R702">
        <v>33.333333330000002</v>
      </c>
      <c r="S702">
        <v>3360</v>
      </c>
      <c r="T702">
        <v>50.49</v>
      </c>
      <c r="U702">
        <v>4.3</v>
      </c>
      <c r="V702">
        <v>15.19642857</v>
      </c>
      <c r="W702">
        <v>117.7</v>
      </c>
      <c r="X702">
        <v>4.4000000000000004</v>
      </c>
      <c r="Y702">
        <v>15.175000000000001</v>
      </c>
      <c r="Z702">
        <v>50.49</v>
      </c>
      <c r="AA702">
        <v>4.3</v>
      </c>
      <c r="AB702">
        <v>15.19642857</v>
      </c>
      <c r="AC702">
        <v>56.99</v>
      </c>
      <c r="AD702" s="1">
        <v>43121</v>
      </c>
      <c r="AE702" t="s">
        <v>122</v>
      </c>
    </row>
    <row r="703" spans="1:31" x14ac:dyDescent="0.3">
      <c r="A703" t="s">
        <v>84</v>
      </c>
      <c r="B703" t="s">
        <v>40</v>
      </c>
      <c r="C703">
        <v>57</v>
      </c>
      <c r="D703">
        <v>787</v>
      </c>
      <c r="E703">
        <v>76</v>
      </c>
      <c r="F703">
        <v>102</v>
      </c>
      <c r="G703">
        <v>29.5</v>
      </c>
      <c r="H703">
        <v>2242</v>
      </c>
      <c r="I703">
        <v>13.637499999999999</v>
      </c>
      <c r="J703">
        <v>8</v>
      </c>
      <c r="K703">
        <v>1867</v>
      </c>
      <c r="L703">
        <v>4.4000000000000004</v>
      </c>
      <c r="M703">
        <v>23</v>
      </c>
      <c r="N703">
        <v>8</v>
      </c>
      <c r="O703">
        <v>2</v>
      </c>
      <c r="P703">
        <v>1</v>
      </c>
      <c r="Q703">
        <v>2018</v>
      </c>
      <c r="R703">
        <v>67.256637170000005</v>
      </c>
      <c r="S703">
        <v>7776</v>
      </c>
      <c r="T703">
        <v>99.99</v>
      </c>
      <c r="U703">
        <v>4.2</v>
      </c>
      <c r="V703">
        <v>16.54</v>
      </c>
      <c r="W703">
        <v>129.99</v>
      </c>
      <c r="X703">
        <v>4.3</v>
      </c>
      <c r="Y703">
        <v>17.41</v>
      </c>
      <c r="Z703">
        <v>29.5</v>
      </c>
      <c r="AA703">
        <v>4.4000000000000004</v>
      </c>
      <c r="AB703">
        <v>16.53263158</v>
      </c>
      <c r="AC703">
        <v>29.45</v>
      </c>
      <c r="AD703" s="1">
        <v>43120</v>
      </c>
      <c r="AE703" t="s">
        <v>122</v>
      </c>
    </row>
    <row r="704" spans="1:31" x14ac:dyDescent="0.3">
      <c r="A704" t="s">
        <v>41</v>
      </c>
      <c r="B704" t="s">
        <v>32</v>
      </c>
      <c r="C704">
        <v>60</v>
      </c>
      <c r="D704">
        <v>2644</v>
      </c>
      <c r="E704">
        <v>23</v>
      </c>
      <c r="F704">
        <v>126</v>
      </c>
      <c r="G704">
        <v>325</v>
      </c>
      <c r="H704">
        <v>7475</v>
      </c>
      <c r="I704">
        <v>19.370357139999999</v>
      </c>
      <c r="J704">
        <v>6</v>
      </c>
      <c r="K704">
        <v>400</v>
      </c>
      <c r="L704">
        <v>4.2</v>
      </c>
      <c r="M704">
        <v>20</v>
      </c>
      <c r="N704">
        <v>8</v>
      </c>
      <c r="O704">
        <v>2</v>
      </c>
      <c r="P704">
        <v>2</v>
      </c>
      <c r="Q704">
        <v>2018</v>
      </c>
      <c r="R704">
        <v>14.556962029999999</v>
      </c>
      <c r="S704">
        <v>2992</v>
      </c>
      <c r="T704">
        <v>23.99</v>
      </c>
      <c r="U704">
        <v>4.3</v>
      </c>
      <c r="V704">
        <v>12.55</v>
      </c>
      <c r="W704">
        <v>89.99</v>
      </c>
      <c r="X704">
        <v>4.0999999999999996</v>
      </c>
      <c r="Y704">
        <v>16.307647060000001</v>
      </c>
      <c r="Z704">
        <v>58.99</v>
      </c>
      <c r="AA704">
        <v>3.9</v>
      </c>
      <c r="AB704">
        <v>19.574999999999999</v>
      </c>
      <c r="AC704">
        <v>325</v>
      </c>
      <c r="AD704" s="1">
        <v>43120</v>
      </c>
      <c r="AE704" t="s">
        <v>114</v>
      </c>
    </row>
    <row r="705" spans="1:31" x14ac:dyDescent="0.3">
      <c r="A705" t="s">
        <v>74</v>
      </c>
      <c r="B705" t="s">
        <v>26</v>
      </c>
      <c r="C705">
        <v>38</v>
      </c>
      <c r="D705">
        <v>735</v>
      </c>
      <c r="E705">
        <v>19</v>
      </c>
      <c r="F705">
        <v>62</v>
      </c>
      <c r="G705">
        <v>45.9</v>
      </c>
      <c r="H705">
        <v>872.1</v>
      </c>
      <c r="I705">
        <v>14.18210526</v>
      </c>
      <c r="J705">
        <v>5</v>
      </c>
      <c r="K705">
        <v>800</v>
      </c>
      <c r="L705">
        <v>4.2</v>
      </c>
      <c r="M705">
        <v>23</v>
      </c>
      <c r="N705">
        <v>8</v>
      </c>
      <c r="O705">
        <v>2</v>
      </c>
      <c r="P705">
        <v>1</v>
      </c>
      <c r="Q705">
        <v>2018</v>
      </c>
      <c r="R705">
        <v>32.758620690000001</v>
      </c>
      <c r="S705">
        <v>8000</v>
      </c>
      <c r="T705">
        <v>85.045000000000002</v>
      </c>
      <c r="U705">
        <v>3.9</v>
      </c>
      <c r="V705">
        <v>19.383529410000001</v>
      </c>
      <c r="W705">
        <v>45.9</v>
      </c>
      <c r="X705">
        <v>4.2</v>
      </c>
      <c r="Y705">
        <v>14.18210526</v>
      </c>
      <c r="Z705">
        <v>39.99</v>
      </c>
      <c r="AA705">
        <v>4</v>
      </c>
      <c r="AB705">
        <v>16.533684210000001</v>
      </c>
      <c r="AC705">
        <v>45.9</v>
      </c>
      <c r="AD705" s="1">
        <v>43120</v>
      </c>
      <c r="AE705" t="s">
        <v>122</v>
      </c>
    </row>
    <row r="706" spans="1:31" x14ac:dyDescent="0.3">
      <c r="A706" t="s">
        <v>72</v>
      </c>
      <c r="B706" t="s">
        <v>66</v>
      </c>
      <c r="C706">
        <v>44</v>
      </c>
      <c r="D706">
        <v>903</v>
      </c>
      <c r="E706">
        <v>3</v>
      </c>
      <c r="F706">
        <v>19</v>
      </c>
      <c r="G706">
        <v>103.23333333333333</v>
      </c>
      <c r="H706">
        <v>309.7</v>
      </c>
      <c r="I706">
        <v>22.3</v>
      </c>
      <c r="J706">
        <v>6</v>
      </c>
      <c r="K706">
        <v>2600</v>
      </c>
      <c r="L706">
        <v>4.0999999999999996</v>
      </c>
      <c r="M706">
        <v>23</v>
      </c>
      <c r="N706">
        <v>8</v>
      </c>
      <c r="O706">
        <v>1</v>
      </c>
      <c r="P706">
        <v>8</v>
      </c>
      <c r="Q706">
        <v>2018</v>
      </c>
      <c r="R706">
        <v>6.0649505120000002</v>
      </c>
      <c r="S706">
        <v>15000</v>
      </c>
      <c r="T706">
        <v>103.2333333</v>
      </c>
      <c r="U706">
        <v>4.0999999999999996</v>
      </c>
      <c r="V706">
        <v>22.3</v>
      </c>
      <c r="W706">
        <v>35</v>
      </c>
      <c r="X706">
        <v>3.7</v>
      </c>
      <c r="Y706">
        <v>15.628125000000001</v>
      </c>
      <c r="Z706">
        <v>83.833333330000002</v>
      </c>
      <c r="AA706">
        <v>4.4000000000000004</v>
      </c>
      <c r="AB706">
        <v>23.776666670000001</v>
      </c>
      <c r="AC706">
        <v>89.9</v>
      </c>
      <c r="AD706" s="1">
        <v>43119</v>
      </c>
      <c r="AE706" t="s">
        <v>115</v>
      </c>
    </row>
    <row r="707" spans="1:31" x14ac:dyDescent="0.3">
      <c r="A707" t="s">
        <v>43</v>
      </c>
      <c r="B707" t="s">
        <v>33</v>
      </c>
      <c r="C707">
        <v>59</v>
      </c>
      <c r="D707">
        <v>319</v>
      </c>
      <c r="E707">
        <v>9</v>
      </c>
      <c r="F707">
        <v>59</v>
      </c>
      <c r="G707">
        <v>78</v>
      </c>
      <c r="H707">
        <v>702</v>
      </c>
      <c r="I707">
        <v>14.633333329999999</v>
      </c>
      <c r="J707">
        <v>4</v>
      </c>
      <c r="K707">
        <v>250</v>
      </c>
      <c r="L707">
        <v>3.9</v>
      </c>
      <c r="M707">
        <v>23</v>
      </c>
      <c r="N707">
        <v>8</v>
      </c>
      <c r="O707">
        <v>2</v>
      </c>
      <c r="P707">
        <v>1</v>
      </c>
      <c r="Q707">
        <v>2018</v>
      </c>
      <c r="R707">
        <v>6.4748201439999997</v>
      </c>
      <c r="S707">
        <v>640</v>
      </c>
      <c r="T707">
        <v>78</v>
      </c>
      <c r="U707">
        <v>3.9</v>
      </c>
      <c r="V707">
        <v>14.633333329999999</v>
      </c>
      <c r="W707">
        <v>108</v>
      </c>
      <c r="X707">
        <v>4.2</v>
      </c>
      <c r="Y707">
        <v>16.196363640000001</v>
      </c>
      <c r="Z707">
        <v>199</v>
      </c>
      <c r="AA707">
        <v>3.8</v>
      </c>
      <c r="AB707">
        <v>21.88</v>
      </c>
      <c r="AC707">
        <v>78</v>
      </c>
      <c r="AD707" s="1">
        <v>43119</v>
      </c>
      <c r="AE707" t="s">
        <v>116</v>
      </c>
    </row>
    <row r="708" spans="1:31" x14ac:dyDescent="0.3">
      <c r="A708" t="s">
        <v>73</v>
      </c>
      <c r="B708" t="s">
        <v>26</v>
      </c>
      <c r="C708">
        <v>54</v>
      </c>
      <c r="D708">
        <v>245</v>
      </c>
      <c r="E708">
        <v>22</v>
      </c>
      <c r="F708">
        <v>62</v>
      </c>
      <c r="G708">
        <v>86.899999999999991</v>
      </c>
      <c r="H708">
        <v>1911.8</v>
      </c>
      <c r="I708">
        <v>19.20909091</v>
      </c>
      <c r="J708">
        <v>1</v>
      </c>
      <c r="K708">
        <v>1383</v>
      </c>
      <c r="L708">
        <v>3.9</v>
      </c>
      <c r="M708">
        <v>20</v>
      </c>
      <c r="N708">
        <v>8</v>
      </c>
      <c r="O708">
        <v>2</v>
      </c>
      <c r="P708">
        <v>2</v>
      </c>
      <c r="Q708">
        <v>2018</v>
      </c>
      <c r="R708">
        <v>8.8723015319999998</v>
      </c>
      <c r="S708">
        <v>20000</v>
      </c>
      <c r="T708">
        <v>86.9</v>
      </c>
      <c r="U708">
        <v>3.9</v>
      </c>
      <c r="V708">
        <v>19.20909091</v>
      </c>
      <c r="W708">
        <v>86.9</v>
      </c>
      <c r="X708">
        <v>3.9</v>
      </c>
      <c r="Y708">
        <v>19.20909091</v>
      </c>
      <c r="Z708">
        <v>39.99</v>
      </c>
      <c r="AA708">
        <v>4</v>
      </c>
      <c r="AB708">
        <v>13.74944444</v>
      </c>
      <c r="AC708">
        <v>86.9</v>
      </c>
      <c r="AD708" s="1">
        <v>43119</v>
      </c>
      <c r="AE708" t="s">
        <v>115</v>
      </c>
    </row>
    <row r="709" spans="1:31" x14ac:dyDescent="0.3">
      <c r="A709" t="s">
        <v>31</v>
      </c>
      <c r="B709" t="s">
        <v>32</v>
      </c>
      <c r="C709">
        <v>40</v>
      </c>
      <c r="D709">
        <v>409</v>
      </c>
      <c r="E709">
        <v>18</v>
      </c>
      <c r="F709">
        <v>118</v>
      </c>
      <c r="G709">
        <v>53.661666666666662</v>
      </c>
      <c r="H709">
        <v>965.91</v>
      </c>
      <c r="I709">
        <v>13.160555560000001</v>
      </c>
      <c r="J709">
        <v>1</v>
      </c>
      <c r="K709">
        <v>1110</v>
      </c>
      <c r="L709">
        <v>4.2</v>
      </c>
      <c r="M709">
        <v>21</v>
      </c>
      <c r="N709">
        <v>9</v>
      </c>
      <c r="O709">
        <v>1</v>
      </c>
      <c r="P709">
        <v>4</v>
      </c>
      <c r="Q709">
        <v>2018</v>
      </c>
      <c r="R709">
        <v>11.612903230000001</v>
      </c>
      <c r="S709">
        <v>3762</v>
      </c>
      <c r="T709">
        <v>53.701764709999999</v>
      </c>
      <c r="U709">
        <v>4.2</v>
      </c>
      <c r="V709">
        <v>13.160555560000001</v>
      </c>
      <c r="W709">
        <v>79.989999999999995</v>
      </c>
      <c r="X709">
        <v>4.0999999999999996</v>
      </c>
      <c r="Y709">
        <v>14.484999999999999</v>
      </c>
      <c r="Z709">
        <v>58.99</v>
      </c>
      <c r="AA709">
        <v>3.9</v>
      </c>
      <c r="AB709">
        <v>16.302727269999998</v>
      </c>
      <c r="AC709">
        <v>48.459444439999999</v>
      </c>
      <c r="AD709" s="1">
        <v>43118</v>
      </c>
      <c r="AE709" t="s">
        <v>122</v>
      </c>
    </row>
    <row r="710" spans="1:31" x14ac:dyDescent="0.3">
      <c r="A710" t="s">
        <v>42</v>
      </c>
      <c r="B710" t="s">
        <v>32</v>
      </c>
      <c r="C710">
        <v>59</v>
      </c>
      <c r="D710">
        <v>492</v>
      </c>
      <c r="E710">
        <v>3</v>
      </c>
      <c r="F710">
        <v>127</v>
      </c>
      <c r="G710">
        <v>58.99</v>
      </c>
      <c r="H710">
        <v>176.97</v>
      </c>
      <c r="I710">
        <v>12.08333333</v>
      </c>
      <c r="J710">
        <v>2</v>
      </c>
      <c r="K710">
        <v>200</v>
      </c>
      <c r="L710">
        <v>3.9</v>
      </c>
      <c r="M710">
        <v>23</v>
      </c>
      <c r="N710">
        <v>8</v>
      </c>
      <c r="O710">
        <v>1</v>
      </c>
      <c r="P710">
        <v>8</v>
      </c>
      <c r="Q710">
        <v>2018</v>
      </c>
      <c r="R710">
        <v>8.9642857140000007</v>
      </c>
      <c r="S710">
        <v>3960</v>
      </c>
      <c r="T710">
        <v>23.99</v>
      </c>
      <c r="U710">
        <v>4.3</v>
      </c>
      <c r="V710">
        <v>16.77</v>
      </c>
      <c r="W710">
        <v>82.821428569999995</v>
      </c>
      <c r="X710">
        <v>4.0999999999999996</v>
      </c>
      <c r="Y710">
        <v>12.41857143</v>
      </c>
      <c r="Z710">
        <v>58.99</v>
      </c>
      <c r="AA710">
        <v>3.9</v>
      </c>
      <c r="AB710">
        <v>12.08333333</v>
      </c>
      <c r="AC710">
        <v>58.99</v>
      </c>
      <c r="AD710" s="1">
        <v>43118</v>
      </c>
      <c r="AE710" t="s">
        <v>115</v>
      </c>
    </row>
    <row r="711" spans="1:31" x14ac:dyDescent="0.3">
      <c r="A711" t="s">
        <v>68</v>
      </c>
      <c r="B711" t="s">
        <v>32</v>
      </c>
      <c r="C711">
        <v>50</v>
      </c>
      <c r="D711">
        <v>1257</v>
      </c>
      <c r="E711">
        <v>1</v>
      </c>
      <c r="F711">
        <v>98</v>
      </c>
      <c r="G711">
        <v>110.99</v>
      </c>
      <c r="H711">
        <v>110.99</v>
      </c>
      <c r="I711">
        <v>44.63</v>
      </c>
      <c r="J711">
        <v>1</v>
      </c>
      <c r="K711">
        <v>700</v>
      </c>
      <c r="L711">
        <v>4.0999999999999996</v>
      </c>
      <c r="M711">
        <v>23</v>
      </c>
      <c r="N711">
        <v>8</v>
      </c>
      <c r="O711">
        <v>2</v>
      </c>
      <c r="P711">
        <v>1</v>
      </c>
      <c r="Q711">
        <v>2018</v>
      </c>
      <c r="R711">
        <v>0.64102564100000003</v>
      </c>
      <c r="S711">
        <v>5700</v>
      </c>
      <c r="T711">
        <v>23.99</v>
      </c>
      <c r="U711">
        <v>4.3</v>
      </c>
      <c r="V711">
        <v>11.28736842</v>
      </c>
      <c r="W711">
        <v>89.99</v>
      </c>
      <c r="X711">
        <v>4.0999999999999996</v>
      </c>
      <c r="Y711">
        <v>14.811</v>
      </c>
      <c r="Z711">
        <v>58.99</v>
      </c>
      <c r="AA711">
        <v>3.9</v>
      </c>
      <c r="AB711">
        <v>22.678333330000001</v>
      </c>
      <c r="AC711">
        <v>110.94</v>
      </c>
      <c r="AD711" s="1">
        <v>43118</v>
      </c>
      <c r="AE711" t="s">
        <v>115</v>
      </c>
    </row>
    <row r="712" spans="1:31" x14ac:dyDescent="0.3">
      <c r="A712" t="s">
        <v>24</v>
      </c>
      <c r="B712" t="s">
        <v>33</v>
      </c>
      <c r="C712">
        <v>42</v>
      </c>
      <c r="D712">
        <v>236</v>
      </c>
      <c r="E712">
        <v>17</v>
      </c>
      <c r="F712">
        <v>260</v>
      </c>
      <c r="G712">
        <v>199</v>
      </c>
      <c r="H712">
        <v>3383</v>
      </c>
      <c r="I712">
        <v>15.345000000000001</v>
      </c>
      <c r="J712">
        <v>1</v>
      </c>
      <c r="K712">
        <v>342</v>
      </c>
      <c r="L712">
        <v>4.0999999999999996</v>
      </c>
      <c r="M712">
        <v>23</v>
      </c>
      <c r="N712">
        <v>8</v>
      </c>
      <c r="O712">
        <v>3</v>
      </c>
      <c r="P712">
        <v>5</v>
      </c>
      <c r="Q712">
        <v>2018</v>
      </c>
      <c r="R712">
        <v>22.07792208</v>
      </c>
      <c r="S712">
        <v>3510</v>
      </c>
      <c r="T712">
        <v>103.79252339999999</v>
      </c>
      <c r="U712">
        <v>4.2</v>
      </c>
      <c r="V712">
        <v>9.5438596000000001E-2</v>
      </c>
      <c r="W712">
        <v>105</v>
      </c>
      <c r="X712">
        <v>4.2</v>
      </c>
      <c r="Y712">
        <v>11.3772973</v>
      </c>
      <c r="Z712">
        <v>132.53125</v>
      </c>
      <c r="AA712">
        <v>3.8</v>
      </c>
      <c r="AB712">
        <v>15.7621875</v>
      </c>
      <c r="AC712">
        <v>204.3846154</v>
      </c>
      <c r="AD712" s="1">
        <v>43117</v>
      </c>
      <c r="AE712" t="s">
        <v>115</v>
      </c>
    </row>
    <row r="713" spans="1:31" x14ac:dyDescent="0.3">
      <c r="A713" t="s">
        <v>74</v>
      </c>
      <c r="B713" t="s">
        <v>26</v>
      </c>
      <c r="C713">
        <v>38</v>
      </c>
      <c r="D713">
        <v>735</v>
      </c>
      <c r="E713">
        <v>8</v>
      </c>
      <c r="F713">
        <v>43</v>
      </c>
      <c r="G713">
        <v>47.9</v>
      </c>
      <c r="H713">
        <v>383.2</v>
      </c>
      <c r="I713">
        <v>15.22625</v>
      </c>
      <c r="J713">
        <v>5</v>
      </c>
      <c r="K713">
        <v>800</v>
      </c>
      <c r="L713">
        <v>4.2</v>
      </c>
      <c r="M713">
        <v>22</v>
      </c>
      <c r="N713">
        <v>9</v>
      </c>
      <c r="O713">
        <v>1</v>
      </c>
      <c r="P713">
        <v>3</v>
      </c>
      <c r="Q713">
        <v>2018</v>
      </c>
      <c r="R713">
        <v>13.79310345</v>
      </c>
      <c r="S713">
        <v>8000</v>
      </c>
      <c r="T713">
        <v>86.9</v>
      </c>
      <c r="U713">
        <v>3.9</v>
      </c>
      <c r="V713">
        <v>19.982352939999998</v>
      </c>
      <c r="W713">
        <v>47.9</v>
      </c>
      <c r="X713">
        <v>4.2</v>
      </c>
      <c r="Y713">
        <v>15.22625</v>
      </c>
      <c r="Z713">
        <v>39.99</v>
      </c>
      <c r="AA713">
        <v>4</v>
      </c>
      <c r="AB713">
        <v>16.462352939999999</v>
      </c>
      <c r="AC713">
        <v>45.9</v>
      </c>
      <c r="AD713" s="1">
        <v>43116</v>
      </c>
      <c r="AE713" t="s">
        <v>122</v>
      </c>
    </row>
    <row r="714" spans="1:31" x14ac:dyDescent="0.3">
      <c r="A714" t="s">
        <v>71</v>
      </c>
      <c r="B714" t="s">
        <v>35</v>
      </c>
      <c r="C714">
        <v>49</v>
      </c>
      <c r="D714">
        <v>100</v>
      </c>
      <c r="E714">
        <v>5</v>
      </c>
      <c r="F714">
        <v>62</v>
      </c>
      <c r="G714">
        <v>32.5</v>
      </c>
      <c r="H714">
        <v>162.5</v>
      </c>
      <c r="I714">
        <v>15.256</v>
      </c>
      <c r="J714">
        <v>4</v>
      </c>
      <c r="K714">
        <v>150</v>
      </c>
      <c r="L714">
        <v>4.2</v>
      </c>
      <c r="M714">
        <v>20</v>
      </c>
      <c r="N714">
        <v>8</v>
      </c>
      <c r="O714">
        <v>2</v>
      </c>
      <c r="P714">
        <v>2</v>
      </c>
      <c r="Q714">
        <v>2018</v>
      </c>
      <c r="R714">
        <v>20.833333329999999</v>
      </c>
      <c r="S714">
        <v>2304</v>
      </c>
      <c r="T714">
        <v>32.5</v>
      </c>
      <c r="U714">
        <v>4.2</v>
      </c>
      <c r="V714">
        <v>15.256</v>
      </c>
      <c r="W714">
        <v>32.5</v>
      </c>
      <c r="X714">
        <v>3.9</v>
      </c>
      <c r="Y714">
        <v>11.85</v>
      </c>
      <c r="Z714">
        <v>32.5</v>
      </c>
      <c r="AA714">
        <v>4.2</v>
      </c>
      <c r="AB714">
        <v>15.256</v>
      </c>
      <c r="AC714">
        <v>32.450000000000003</v>
      </c>
      <c r="AD714" s="1">
        <v>43116</v>
      </c>
      <c r="AE714" t="s">
        <v>123</v>
      </c>
    </row>
    <row r="715" spans="1:31" x14ac:dyDescent="0.3">
      <c r="A715" t="s">
        <v>76</v>
      </c>
      <c r="B715" t="s">
        <v>66</v>
      </c>
      <c r="C715">
        <v>57</v>
      </c>
      <c r="D715">
        <v>272</v>
      </c>
      <c r="E715">
        <v>9</v>
      </c>
      <c r="F715">
        <v>19</v>
      </c>
      <c r="G715">
        <v>83.833333333333329</v>
      </c>
      <c r="H715">
        <v>754.5</v>
      </c>
      <c r="I715">
        <v>23.776666670000001</v>
      </c>
      <c r="J715">
        <v>1</v>
      </c>
      <c r="K715">
        <v>2500</v>
      </c>
      <c r="L715">
        <v>4.4000000000000004</v>
      </c>
      <c r="M715">
        <v>23</v>
      </c>
      <c r="N715">
        <v>8</v>
      </c>
      <c r="O715">
        <v>1</v>
      </c>
      <c r="P715">
        <v>8</v>
      </c>
      <c r="Q715">
        <v>2018</v>
      </c>
      <c r="R715">
        <v>9.2783505149999996</v>
      </c>
      <c r="S715">
        <v>12000</v>
      </c>
      <c r="T715">
        <v>75</v>
      </c>
      <c r="U715">
        <v>4.0999999999999996</v>
      </c>
      <c r="V715">
        <v>22.3</v>
      </c>
      <c r="W715">
        <v>35</v>
      </c>
      <c r="X715">
        <v>3.7</v>
      </c>
      <c r="Y715">
        <v>15.628125000000001</v>
      </c>
      <c r="Z715">
        <v>83.833333330000002</v>
      </c>
      <c r="AA715">
        <v>4.4000000000000004</v>
      </c>
      <c r="AB715">
        <v>23.776666670000001</v>
      </c>
      <c r="AC715">
        <v>78.535714290000001</v>
      </c>
      <c r="AD715" s="1">
        <v>43115</v>
      </c>
      <c r="AE715" t="s">
        <v>114</v>
      </c>
    </row>
    <row r="716" spans="1:31" x14ac:dyDescent="0.3">
      <c r="A716" t="s">
        <v>51</v>
      </c>
      <c r="B716" t="s">
        <v>36</v>
      </c>
      <c r="C716">
        <v>57</v>
      </c>
      <c r="D716">
        <v>339</v>
      </c>
      <c r="E716">
        <v>11</v>
      </c>
      <c r="F716">
        <v>137</v>
      </c>
      <c r="G716">
        <v>49.9</v>
      </c>
      <c r="H716">
        <v>548.9</v>
      </c>
      <c r="I716">
        <v>21.982727270000002</v>
      </c>
      <c r="J716">
        <v>2</v>
      </c>
      <c r="K716">
        <v>1800</v>
      </c>
      <c r="L716">
        <v>4.2</v>
      </c>
      <c r="M716">
        <v>23</v>
      </c>
      <c r="N716">
        <v>8</v>
      </c>
      <c r="O716">
        <v>2</v>
      </c>
      <c r="P716">
        <v>1</v>
      </c>
      <c r="Q716">
        <v>2018</v>
      </c>
      <c r="R716">
        <v>19.298245609999999</v>
      </c>
      <c r="S716">
        <v>32560</v>
      </c>
      <c r="T716">
        <v>55.1</v>
      </c>
      <c r="U716">
        <v>4.0999999999999996</v>
      </c>
      <c r="V716">
        <v>19.495000000000001</v>
      </c>
      <c r="W716">
        <v>49.9</v>
      </c>
      <c r="X716">
        <v>4.2</v>
      </c>
      <c r="Y716">
        <v>15.841034479999999</v>
      </c>
      <c r="Z716">
        <v>49.9</v>
      </c>
      <c r="AA716">
        <v>4.0999999999999996</v>
      </c>
      <c r="AB716">
        <v>16.505128209999999</v>
      </c>
      <c r="AC716">
        <v>56.977777779999997</v>
      </c>
      <c r="AD716" s="1">
        <v>43115</v>
      </c>
      <c r="AE716" t="s">
        <v>122</v>
      </c>
    </row>
    <row r="717" spans="1:31" x14ac:dyDescent="0.3">
      <c r="A717" t="s">
        <v>73</v>
      </c>
      <c r="B717" t="s">
        <v>26</v>
      </c>
      <c r="C717">
        <v>54</v>
      </c>
      <c r="D717">
        <v>245</v>
      </c>
      <c r="E717">
        <v>17</v>
      </c>
      <c r="F717">
        <v>62</v>
      </c>
      <c r="G717">
        <v>86.899999999999991</v>
      </c>
      <c r="H717">
        <v>1477.3</v>
      </c>
      <c r="I717">
        <v>19.383529410000001</v>
      </c>
      <c r="J717">
        <v>1</v>
      </c>
      <c r="K717">
        <v>1383</v>
      </c>
      <c r="L717">
        <v>3.9</v>
      </c>
      <c r="M717">
        <v>23</v>
      </c>
      <c r="N717">
        <v>8</v>
      </c>
      <c r="O717">
        <v>2</v>
      </c>
      <c r="P717">
        <v>1</v>
      </c>
      <c r="Q717">
        <v>2018</v>
      </c>
      <c r="R717">
        <v>13.28125</v>
      </c>
      <c r="S717">
        <v>20000</v>
      </c>
      <c r="T717">
        <v>86.9</v>
      </c>
      <c r="U717">
        <v>3.9</v>
      </c>
      <c r="V717">
        <v>19.383529410000001</v>
      </c>
      <c r="W717">
        <v>86.9</v>
      </c>
      <c r="X717">
        <v>3.9</v>
      </c>
      <c r="Y717">
        <v>19.383529410000001</v>
      </c>
      <c r="Z717">
        <v>39.99</v>
      </c>
      <c r="AA717">
        <v>4</v>
      </c>
      <c r="AB717">
        <v>16.533684210000001</v>
      </c>
      <c r="AC717">
        <v>88.488235290000006</v>
      </c>
      <c r="AD717" s="1">
        <v>43115</v>
      </c>
      <c r="AE717" t="s">
        <v>115</v>
      </c>
    </row>
    <row r="718" spans="1:31" x14ac:dyDescent="0.3">
      <c r="A718" t="s">
        <v>43</v>
      </c>
      <c r="B718" t="s">
        <v>33</v>
      </c>
      <c r="C718">
        <v>59</v>
      </c>
      <c r="D718">
        <v>319</v>
      </c>
      <c r="E718">
        <v>1</v>
      </c>
      <c r="F718">
        <v>125</v>
      </c>
      <c r="G718">
        <v>78</v>
      </c>
      <c r="H718">
        <v>78</v>
      </c>
      <c r="I718">
        <v>19.239999999999998</v>
      </c>
      <c r="J718">
        <v>4</v>
      </c>
      <c r="K718">
        <v>250</v>
      </c>
      <c r="L718">
        <v>3.9</v>
      </c>
      <c r="M718">
        <v>22</v>
      </c>
      <c r="N718">
        <v>9</v>
      </c>
      <c r="O718">
        <v>1</v>
      </c>
      <c r="P718">
        <v>3</v>
      </c>
      <c r="Q718">
        <v>2018</v>
      </c>
      <c r="R718">
        <v>2.7406646110000001</v>
      </c>
      <c r="S718">
        <v>640</v>
      </c>
      <c r="T718">
        <v>117.44129030000001</v>
      </c>
      <c r="U718">
        <v>4.2</v>
      </c>
      <c r="V718">
        <v>18.261290320000001</v>
      </c>
      <c r="W718">
        <v>105.6428571</v>
      </c>
      <c r="X718">
        <v>4.2</v>
      </c>
      <c r="Y718">
        <v>21.6652381</v>
      </c>
      <c r="Z718">
        <v>151.87843749999999</v>
      </c>
      <c r="AA718">
        <v>3.8</v>
      </c>
      <c r="AB718">
        <v>20.313749999999999</v>
      </c>
      <c r="AC718">
        <v>78</v>
      </c>
      <c r="AD718" s="1">
        <v>43114</v>
      </c>
      <c r="AE718" t="s">
        <v>116</v>
      </c>
    </row>
    <row r="719" spans="1:31" x14ac:dyDescent="0.3">
      <c r="A719" t="s">
        <v>65</v>
      </c>
      <c r="B719" t="s">
        <v>66</v>
      </c>
      <c r="C719">
        <v>49</v>
      </c>
      <c r="D719">
        <v>829</v>
      </c>
      <c r="E719">
        <v>2</v>
      </c>
      <c r="F719">
        <v>125</v>
      </c>
      <c r="G719">
        <v>38.4</v>
      </c>
      <c r="H719">
        <v>76.8</v>
      </c>
      <c r="I719">
        <v>9.34</v>
      </c>
      <c r="J719">
        <v>1</v>
      </c>
      <c r="K719">
        <v>850</v>
      </c>
      <c r="L719">
        <v>3.7</v>
      </c>
      <c r="M719">
        <v>23</v>
      </c>
      <c r="N719">
        <v>8</v>
      </c>
      <c r="O719">
        <v>2</v>
      </c>
      <c r="P719">
        <v>1</v>
      </c>
      <c r="Q719">
        <v>2018</v>
      </c>
      <c r="R719">
        <v>2.1052631580000001</v>
      </c>
      <c r="S719">
        <v>10000</v>
      </c>
      <c r="T719">
        <v>69.995327099999997</v>
      </c>
      <c r="U719">
        <v>4.0999999999999996</v>
      </c>
      <c r="V719">
        <v>17.663114749999998</v>
      </c>
      <c r="W719">
        <v>38.4</v>
      </c>
      <c r="X719">
        <v>3.7</v>
      </c>
      <c r="Y719">
        <v>9.34</v>
      </c>
      <c r="Z719">
        <v>99.9</v>
      </c>
      <c r="AA719">
        <v>4.4000000000000004</v>
      </c>
      <c r="AB719">
        <v>22.819230770000001</v>
      </c>
      <c r="AC719">
        <v>38.35</v>
      </c>
      <c r="AD719" s="1">
        <v>43114</v>
      </c>
      <c r="AE719" t="s">
        <v>116</v>
      </c>
    </row>
    <row r="720" spans="1:31" x14ac:dyDescent="0.3">
      <c r="A720" t="s">
        <v>72</v>
      </c>
      <c r="B720" t="s">
        <v>66</v>
      </c>
      <c r="C720">
        <v>44</v>
      </c>
      <c r="D720">
        <v>903</v>
      </c>
      <c r="E720">
        <v>122</v>
      </c>
      <c r="F720">
        <v>125</v>
      </c>
      <c r="G720">
        <v>69.983606557377044</v>
      </c>
      <c r="H720">
        <v>8538</v>
      </c>
      <c r="I720">
        <v>17.663114749999998</v>
      </c>
      <c r="J720">
        <v>6</v>
      </c>
      <c r="K720">
        <v>2600</v>
      </c>
      <c r="L720">
        <v>4.0999999999999996</v>
      </c>
      <c r="M720">
        <v>23</v>
      </c>
      <c r="N720">
        <v>8</v>
      </c>
      <c r="O720">
        <v>2</v>
      </c>
      <c r="P720">
        <v>1</v>
      </c>
      <c r="Q720">
        <v>2018</v>
      </c>
      <c r="R720">
        <v>29.539951569999999</v>
      </c>
      <c r="S720">
        <v>15000</v>
      </c>
      <c r="T720">
        <v>69.995327099999997</v>
      </c>
      <c r="U720">
        <v>4.0999999999999996</v>
      </c>
      <c r="V720">
        <v>17.663114749999998</v>
      </c>
      <c r="W720">
        <v>38.4</v>
      </c>
      <c r="X720">
        <v>3.7</v>
      </c>
      <c r="Y720">
        <v>9.34</v>
      </c>
      <c r="Z720">
        <v>99.9</v>
      </c>
      <c r="AA720">
        <v>4.4000000000000004</v>
      </c>
      <c r="AB720">
        <v>22.819230770000001</v>
      </c>
      <c r="AC720">
        <v>75</v>
      </c>
      <c r="AD720" s="1">
        <v>43113</v>
      </c>
      <c r="AE720" t="s">
        <v>115</v>
      </c>
    </row>
    <row r="721" spans="1:31" x14ac:dyDescent="0.3">
      <c r="A721" t="s">
        <v>45</v>
      </c>
      <c r="B721" t="s">
        <v>33</v>
      </c>
      <c r="C721">
        <v>35</v>
      </c>
      <c r="D721">
        <v>514</v>
      </c>
      <c r="E721">
        <v>2</v>
      </c>
      <c r="F721">
        <v>59</v>
      </c>
      <c r="G721">
        <v>199</v>
      </c>
      <c r="H721">
        <v>398</v>
      </c>
      <c r="I721">
        <v>19.487888890000001</v>
      </c>
      <c r="J721">
        <v>2</v>
      </c>
      <c r="K721">
        <v>4338</v>
      </c>
      <c r="L721">
        <v>3.8</v>
      </c>
      <c r="M721">
        <v>23</v>
      </c>
      <c r="N721">
        <v>8</v>
      </c>
      <c r="O721">
        <v>2</v>
      </c>
      <c r="P721">
        <v>1</v>
      </c>
      <c r="Q721">
        <v>2018</v>
      </c>
      <c r="R721">
        <v>1.8348623850000001</v>
      </c>
      <c r="S721">
        <v>2856</v>
      </c>
      <c r="T721">
        <v>148.7785714</v>
      </c>
      <c r="U721">
        <v>3.8</v>
      </c>
      <c r="V721">
        <v>21.88</v>
      </c>
      <c r="W721">
        <v>108</v>
      </c>
      <c r="X721">
        <v>4.2</v>
      </c>
      <c r="Y721">
        <v>16.196363640000001</v>
      </c>
      <c r="Z721">
        <v>199</v>
      </c>
      <c r="AA721">
        <v>3.8</v>
      </c>
      <c r="AB721">
        <v>21.88</v>
      </c>
      <c r="AC721">
        <v>185.96</v>
      </c>
      <c r="AD721" s="1">
        <v>43113</v>
      </c>
      <c r="AE721" t="s">
        <v>115</v>
      </c>
    </row>
    <row r="722" spans="1:31" x14ac:dyDescent="0.3">
      <c r="A722" t="s">
        <v>64</v>
      </c>
      <c r="B722" t="s">
        <v>30</v>
      </c>
      <c r="C722">
        <v>33</v>
      </c>
      <c r="D722">
        <v>256</v>
      </c>
      <c r="E722">
        <v>71</v>
      </c>
      <c r="F722">
        <v>202</v>
      </c>
      <c r="G722">
        <v>78.616901408450701</v>
      </c>
      <c r="H722">
        <v>5581.8</v>
      </c>
      <c r="I722">
        <v>14.535915490000001</v>
      </c>
      <c r="J722">
        <v>1</v>
      </c>
      <c r="K722">
        <v>180</v>
      </c>
      <c r="L722">
        <v>3.5</v>
      </c>
      <c r="M722">
        <v>20</v>
      </c>
      <c r="N722">
        <v>8</v>
      </c>
      <c r="O722">
        <v>2</v>
      </c>
      <c r="P722">
        <v>2</v>
      </c>
      <c r="Q722">
        <v>2018</v>
      </c>
      <c r="R722">
        <v>41.764705880000001</v>
      </c>
      <c r="S722">
        <v>2210</v>
      </c>
      <c r="T722">
        <v>149</v>
      </c>
      <c r="U722">
        <v>4.2</v>
      </c>
      <c r="V722">
        <v>41.16322581</v>
      </c>
      <c r="W722">
        <v>149.9</v>
      </c>
      <c r="X722">
        <v>4.3</v>
      </c>
      <c r="Y722">
        <v>26.552898549999998</v>
      </c>
      <c r="Z722">
        <v>78.712280699999994</v>
      </c>
      <c r="AA722">
        <v>3.5</v>
      </c>
      <c r="AB722">
        <v>14.535915490000001</v>
      </c>
      <c r="AC722">
        <v>97.642499999999998</v>
      </c>
      <c r="AD722" s="1">
        <v>43113</v>
      </c>
      <c r="AE722" t="s">
        <v>116</v>
      </c>
    </row>
    <row r="723" spans="1:31" x14ac:dyDescent="0.3">
      <c r="A723" t="s">
        <v>64</v>
      </c>
      <c r="B723" t="s">
        <v>30</v>
      </c>
      <c r="C723">
        <v>33</v>
      </c>
      <c r="D723">
        <v>256</v>
      </c>
      <c r="E723">
        <v>29</v>
      </c>
      <c r="F723">
        <v>152</v>
      </c>
      <c r="G723">
        <v>97.639655172413796</v>
      </c>
      <c r="H723">
        <v>2831.55</v>
      </c>
      <c r="I723">
        <v>14.846551720000001</v>
      </c>
      <c r="J723">
        <v>1</v>
      </c>
      <c r="K723">
        <v>180</v>
      </c>
      <c r="L723">
        <v>3.5</v>
      </c>
      <c r="M723">
        <v>23</v>
      </c>
      <c r="N723">
        <v>8</v>
      </c>
      <c r="O723">
        <v>2</v>
      </c>
      <c r="P723">
        <v>1</v>
      </c>
      <c r="Q723">
        <v>2018</v>
      </c>
      <c r="R723">
        <v>17.058823530000002</v>
      </c>
      <c r="S723">
        <v>2210</v>
      </c>
      <c r="T723">
        <v>156.5113514</v>
      </c>
      <c r="U723">
        <v>4.2</v>
      </c>
      <c r="V723">
        <v>36.807209299999997</v>
      </c>
      <c r="W723">
        <v>150.3545455</v>
      </c>
      <c r="X723">
        <v>4.3</v>
      </c>
      <c r="Y723">
        <v>22.547727269999999</v>
      </c>
      <c r="Z723">
        <v>97.642499999999998</v>
      </c>
      <c r="AA723">
        <v>3.5</v>
      </c>
      <c r="AB723">
        <v>14.846551720000001</v>
      </c>
      <c r="AC723">
        <v>109.9</v>
      </c>
      <c r="AD723" s="1">
        <v>43111</v>
      </c>
      <c r="AE723" t="s">
        <v>116</v>
      </c>
    </row>
    <row r="724" spans="1:31" x14ac:dyDescent="0.3">
      <c r="A724" t="s">
        <v>64</v>
      </c>
      <c r="B724" t="s">
        <v>30</v>
      </c>
      <c r="C724">
        <v>33</v>
      </c>
      <c r="D724">
        <v>256</v>
      </c>
      <c r="E724">
        <v>10</v>
      </c>
      <c r="F724">
        <v>66</v>
      </c>
      <c r="G724">
        <v>78.900000000000006</v>
      </c>
      <c r="H724">
        <v>789</v>
      </c>
      <c r="I724">
        <v>17.327999999999999</v>
      </c>
      <c r="J724">
        <v>1</v>
      </c>
      <c r="K724">
        <v>180</v>
      </c>
      <c r="L724">
        <v>3.5</v>
      </c>
      <c r="M724">
        <v>21</v>
      </c>
      <c r="N724">
        <v>9</v>
      </c>
      <c r="O724">
        <v>0</v>
      </c>
      <c r="P724">
        <v>6</v>
      </c>
      <c r="Q724">
        <v>2018</v>
      </c>
      <c r="R724">
        <v>5.8823529409999997</v>
      </c>
      <c r="S724">
        <v>2210</v>
      </c>
      <c r="T724">
        <v>120.45653845</v>
      </c>
      <c r="U724">
        <v>4.2</v>
      </c>
      <c r="V724">
        <v>53.625555560000002</v>
      </c>
      <c r="W724">
        <v>149.9</v>
      </c>
      <c r="X724">
        <v>4.3</v>
      </c>
      <c r="Y724">
        <v>27.626666669999999</v>
      </c>
      <c r="Z724">
        <v>78.900000000000006</v>
      </c>
      <c r="AA724">
        <v>3.5</v>
      </c>
      <c r="AB724">
        <v>17.327999999999999</v>
      </c>
      <c r="AC724">
        <v>79.8</v>
      </c>
      <c r="AD724" s="1">
        <v>43111</v>
      </c>
      <c r="AE724" t="s">
        <v>116</v>
      </c>
    </row>
    <row r="725" spans="1:31" x14ac:dyDescent="0.3">
      <c r="A725" t="s">
        <v>68</v>
      </c>
      <c r="B725" t="s">
        <v>32</v>
      </c>
      <c r="C725">
        <v>50</v>
      </c>
      <c r="D725">
        <v>1257</v>
      </c>
      <c r="E725">
        <v>9</v>
      </c>
      <c r="F725">
        <v>169</v>
      </c>
      <c r="G725">
        <v>110.99</v>
      </c>
      <c r="H725">
        <v>998.91</v>
      </c>
      <c r="I725">
        <v>38.192222219999998</v>
      </c>
      <c r="J725">
        <v>1</v>
      </c>
      <c r="K725">
        <v>700</v>
      </c>
      <c r="L725">
        <v>4.0999999999999996</v>
      </c>
      <c r="M725">
        <v>22</v>
      </c>
      <c r="N725">
        <v>9</v>
      </c>
      <c r="O725">
        <v>1</v>
      </c>
      <c r="P725">
        <v>3</v>
      </c>
      <c r="Q725">
        <v>2018</v>
      </c>
      <c r="R725">
        <v>5.769230769</v>
      </c>
      <c r="S725">
        <v>5700</v>
      </c>
      <c r="T725">
        <v>23.99</v>
      </c>
      <c r="U725">
        <v>4.3</v>
      </c>
      <c r="V725">
        <v>14.19875</v>
      </c>
      <c r="W725">
        <v>83.74</v>
      </c>
      <c r="X725">
        <v>4.0999999999999996</v>
      </c>
      <c r="Y725">
        <v>11.876875</v>
      </c>
      <c r="Z725">
        <v>58.99</v>
      </c>
      <c r="AA725">
        <v>3.9</v>
      </c>
      <c r="AB725">
        <v>15.228</v>
      </c>
      <c r="AC725">
        <v>110.99</v>
      </c>
      <c r="AD725" s="1">
        <v>43110</v>
      </c>
      <c r="AE725" t="s">
        <v>115</v>
      </c>
    </row>
    <row r="726" spans="1:31" x14ac:dyDescent="0.3">
      <c r="A726" t="s">
        <v>84</v>
      </c>
      <c r="B726" t="s">
        <v>40</v>
      </c>
      <c r="C726">
        <v>57</v>
      </c>
      <c r="D726">
        <v>787</v>
      </c>
      <c r="E726">
        <v>76</v>
      </c>
      <c r="F726">
        <v>102</v>
      </c>
      <c r="G726">
        <v>29.5</v>
      </c>
      <c r="H726">
        <v>2242</v>
      </c>
      <c r="I726">
        <v>13.637499999999999</v>
      </c>
      <c r="J726">
        <v>8</v>
      </c>
      <c r="K726">
        <v>1867</v>
      </c>
      <c r="L726">
        <v>4.4000000000000004</v>
      </c>
      <c r="M726">
        <v>23</v>
      </c>
      <c r="N726">
        <v>8</v>
      </c>
      <c r="O726">
        <v>2</v>
      </c>
      <c r="P726">
        <v>1</v>
      </c>
      <c r="Q726">
        <v>2018</v>
      </c>
      <c r="R726">
        <v>67.256637170000005</v>
      </c>
      <c r="S726">
        <v>7776</v>
      </c>
      <c r="T726">
        <v>99.99</v>
      </c>
      <c r="U726">
        <v>4.2</v>
      </c>
      <c r="V726">
        <v>16.54</v>
      </c>
      <c r="W726">
        <v>129.99</v>
      </c>
      <c r="X726">
        <v>4.3</v>
      </c>
      <c r="Y726">
        <v>17.41</v>
      </c>
      <c r="Z726">
        <v>29.5</v>
      </c>
      <c r="AA726">
        <v>4.4000000000000004</v>
      </c>
      <c r="AB726">
        <v>16.53263158</v>
      </c>
      <c r="AC726">
        <v>29.45</v>
      </c>
      <c r="AD726" s="1">
        <v>43110</v>
      </c>
      <c r="AE726" t="s">
        <v>122</v>
      </c>
    </row>
    <row r="727" spans="1:31" x14ac:dyDescent="0.3">
      <c r="A727" t="s">
        <v>59</v>
      </c>
      <c r="B727" t="s">
        <v>32</v>
      </c>
      <c r="C727">
        <v>49</v>
      </c>
      <c r="D727">
        <v>1495</v>
      </c>
      <c r="E727">
        <v>13</v>
      </c>
      <c r="F727">
        <v>98</v>
      </c>
      <c r="G727">
        <v>84.99</v>
      </c>
      <c r="H727">
        <v>1104.8699999999999</v>
      </c>
      <c r="I727">
        <v>15.996153850000001</v>
      </c>
      <c r="J727">
        <v>3</v>
      </c>
      <c r="K727">
        <v>600</v>
      </c>
      <c r="L727">
        <v>3.8</v>
      </c>
      <c r="M727">
        <v>23</v>
      </c>
      <c r="N727">
        <v>8</v>
      </c>
      <c r="O727">
        <v>2</v>
      </c>
      <c r="P727">
        <v>1</v>
      </c>
      <c r="Q727">
        <v>2018</v>
      </c>
      <c r="R727">
        <v>50</v>
      </c>
      <c r="S727">
        <v>8151</v>
      </c>
      <c r="T727">
        <v>23.99</v>
      </c>
      <c r="U727">
        <v>4.3</v>
      </c>
      <c r="V727">
        <v>11.28736842</v>
      </c>
      <c r="W727">
        <v>89.99</v>
      </c>
      <c r="X727">
        <v>4.0999999999999996</v>
      </c>
      <c r="Y727">
        <v>14.811</v>
      </c>
      <c r="Z727">
        <v>58.99</v>
      </c>
      <c r="AA727">
        <v>3.9</v>
      </c>
      <c r="AB727">
        <v>22.678333330000001</v>
      </c>
      <c r="AC727">
        <v>84.99</v>
      </c>
      <c r="AD727" s="1">
        <v>43110</v>
      </c>
      <c r="AE727" t="s">
        <v>115</v>
      </c>
    </row>
    <row r="728" spans="1:31" x14ac:dyDescent="0.3">
      <c r="A728" t="s">
        <v>82</v>
      </c>
      <c r="B728" t="s">
        <v>30</v>
      </c>
      <c r="C728">
        <v>33</v>
      </c>
      <c r="D728">
        <v>300</v>
      </c>
      <c r="E728">
        <v>57</v>
      </c>
      <c r="F728">
        <v>152</v>
      </c>
      <c r="G728">
        <v>95.683508771929823</v>
      </c>
      <c r="H728">
        <v>5453.96</v>
      </c>
      <c r="I728">
        <v>12.23912281</v>
      </c>
      <c r="J728">
        <v>1</v>
      </c>
      <c r="K728">
        <v>207</v>
      </c>
      <c r="L728">
        <v>3.5</v>
      </c>
      <c r="M728">
        <v>23</v>
      </c>
      <c r="N728">
        <v>8</v>
      </c>
      <c r="O728">
        <v>2</v>
      </c>
      <c r="P728">
        <v>1</v>
      </c>
      <c r="Q728">
        <v>2018</v>
      </c>
      <c r="R728">
        <v>45.967741940000003</v>
      </c>
      <c r="S728">
        <v>2926</v>
      </c>
      <c r="T728">
        <v>156.5113514</v>
      </c>
      <c r="U728">
        <v>4.2</v>
      </c>
      <c r="V728">
        <v>36.807209299999997</v>
      </c>
      <c r="W728">
        <v>150.3545455</v>
      </c>
      <c r="X728">
        <v>4.3</v>
      </c>
      <c r="Y728">
        <v>22.547727269999999</v>
      </c>
      <c r="Z728">
        <v>97.642499999999998</v>
      </c>
      <c r="AA728">
        <v>3.5</v>
      </c>
      <c r="AB728">
        <v>14.846551720000001</v>
      </c>
      <c r="AC728">
        <v>119.9</v>
      </c>
      <c r="AD728" s="1">
        <v>43110</v>
      </c>
      <c r="AE728" t="s">
        <v>116</v>
      </c>
    </row>
    <row r="729" spans="1:31" x14ac:dyDescent="0.3">
      <c r="A729" t="s">
        <v>39</v>
      </c>
      <c r="B729" t="s">
        <v>40</v>
      </c>
      <c r="C729">
        <v>40</v>
      </c>
      <c r="D729">
        <v>1456</v>
      </c>
      <c r="E729">
        <v>13</v>
      </c>
      <c r="F729">
        <v>102</v>
      </c>
      <c r="G729">
        <v>166.98999999999998</v>
      </c>
      <c r="H729">
        <v>2170.87</v>
      </c>
      <c r="I729">
        <v>25.286153850000002</v>
      </c>
      <c r="J729">
        <v>1</v>
      </c>
      <c r="K729">
        <v>2425</v>
      </c>
      <c r="L729">
        <v>3.8</v>
      </c>
      <c r="M729">
        <v>23</v>
      </c>
      <c r="N729">
        <v>8</v>
      </c>
      <c r="O729">
        <v>2</v>
      </c>
      <c r="P729">
        <v>1</v>
      </c>
      <c r="Q729">
        <v>2018</v>
      </c>
      <c r="R729">
        <v>34.21052632</v>
      </c>
      <c r="S729">
        <v>16530</v>
      </c>
      <c r="T729">
        <v>99.99</v>
      </c>
      <c r="U729">
        <v>4.2</v>
      </c>
      <c r="V729">
        <v>16.54</v>
      </c>
      <c r="W729">
        <v>129.99</v>
      </c>
      <c r="X729">
        <v>4.3</v>
      </c>
      <c r="Y729">
        <v>17.41</v>
      </c>
      <c r="Z729">
        <v>29.5</v>
      </c>
      <c r="AA729">
        <v>4.4000000000000004</v>
      </c>
      <c r="AB729">
        <v>16.53263158</v>
      </c>
      <c r="AC729">
        <v>166.99</v>
      </c>
      <c r="AD729" s="1">
        <v>43110</v>
      </c>
      <c r="AE729" t="s">
        <v>115</v>
      </c>
    </row>
    <row r="730" spans="1:31" x14ac:dyDescent="0.3">
      <c r="A730" t="s">
        <v>81</v>
      </c>
      <c r="B730" t="s">
        <v>49</v>
      </c>
      <c r="C730">
        <v>54</v>
      </c>
      <c r="D730">
        <v>1536</v>
      </c>
      <c r="E730">
        <v>14</v>
      </c>
      <c r="F730">
        <v>18</v>
      </c>
      <c r="G730">
        <v>50.49</v>
      </c>
      <c r="H730">
        <v>706.86</v>
      </c>
      <c r="I730">
        <v>15.19642857</v>
      </c>
      <c r="J730">
        <v>2</v>
      </c>
      <c r="K730">
        <v>250</v>
      </c>
      <c r="L730">
        <v>4.3</v>
      </c>
      <c r="M730">
        <v>22</v>
      </c>
      <c r="N730">
        <v>9</v>
      </c>
      <c r="O730">
        <v>1</v>
      </c>
      <c r="P730">
        <v>3</v>
      </c>
      <c r="Q730">
        <v>2018</v>
      </c>
      <c r="R730">
        <v>33.333333330000002</v>
      </c>
      <c r="S730">
        <v>3360</v>
      </c>
      <c r="T730">
        <v>50.49</v>
      </c>
      <c r="U730">
        <v>4.3</v>
      </c>
      <c r="V730">
        <v>15.19642857</v>
      </c>
      <c r="W730">
        <v>117.7</v>
      </c>
      <c r="X730">
        <v>4.4000000000000004</v>
      </c>
      <c r="Y730">
        <v>15.175000000000001</v>
      </c>
      <c r="Z730">
        <v>50.49</v>
      </c>
      <c r="AA730">
        <v>4.3</v>
      </c>
      <c r="AB730">
        <v>15.19642857</v>
      </c>
      <c r="AC730">
        <v>56.99</v>
      </c>
      <c r="AD730" s="1">
        <v>43109</v>
      </c>
      <c r="AE730" t="s">
        <v>122</v>
      </c>
    </row>
    <row r="731" spans="1:31" x14ac:dyDescent="0.3">
      <c r="A731" t="s">
        <v>54</v>
      </c>
      <c r="B731" t="s">
        <v>32</v>
      </c>
      <c r="C731">
        <v>59</v>
      </c>
      <c r="D731">
        <v>492</v>
      </c>
      <c r="E731">
        <v>17</v>
      </c>
      <c r="F731">
        <v>126</v>
      </c>
      <c r="G731">
        <v>89.99</v>
      </c>
      <c r="H731">
        <v>1529.83</v>
      </c>
      <c r="I731">
        <v>16.307647060000001</v>
      </c>
      <c r="J731">
        <v>3</v>
      </c>
      <c r="K731">
        <v>250</v>
      </c>
      <c r="L731">
        <v>4.0999999999999996</v>
      </c>
      <c r="M731">
        <v>20</v>
      </c>
      <c r="N731">
        <v>8</v>
      </c>
      <c r="O731">
        <v>2</v>
      </c>
      <c r="P731">
        <v>2</v>
      </c>
      <c r="Q731">
        <v>2018</v>
      </c>
      <c r="R731">
        <v>15.04424779</v>
      </c>
      <c r="S731">
        <v>3960</v>
      </c>
      <c r="T731">
        <v>23.99</v>
      </c>
      <c r="U731">
        <v>4.3</v>
      </c>
      <c r="V731">
        <v>12.55</v>
      </c>
      <c r="W731">
        <v>89.99</v>
      </c>
      <c r="X731">
        <v>4.0999999999999996</v>
      </c>
      <c r="Y731">
        <v>16.307647060000001</v>
      </c>
      <c r="Z731">
        <v>58.99</v>
      </c>
      <c r="AA731">
        <v>3.9</v>
      </c>
      <c r="AB731">
        <v>19.574999999999999</v>
      </c>
      <c r="AC731">
        <v>89.99</v>
      </c>
      <c r="AD731" s="1">
        <v>43109</v>
      </c>
      <c r="AE731" t="s">
        <v>115</v>
      </c>
    </row>
    <row r="732" spans="1:31" x14ac:dyDescent="0.3">
      <c r="A732" t="s">
        <v>50</v>
      </c>
      <c r="B732" t="s">
        <v>26</v>
      </c>
      <c r="C732">
        <v>55</v>
      </c>
      <c r="D732">
        <v>312</v>
      </c>
      <c r="E732">
        <v>11</v>
      </c>
      <c r="F732">
        <v>62</v>
      </c>
      <c r="G732">
        <v>98.36363636363636</v>
      </c>
      <c r="H732">
        <v>1082</v>
      </c>
      <c r="I732">
        <v>16.397272730000001</v>
      </c>
      <c r="J732">
        <v>1</v>
      </c>
      <c r="K732">
        <v>1550</v>
      </c>
      <c r="L732">
        <v>3.3</v>
      </c>
      <c r="M732">
        <v>23</v>
      </c>
      <c r="N732">
        <v>8</v>
      </c>
      <c r="O732">
        <v>2</v>
      </c>
      <c r="P732">
        <v>1</v>
      </c>
      <c r="Q732">
        <v>2018</v>
      </c>
      <c r="R732">
        <v>14.864864860000001</v>
      </c>
      <c r="S732">
        <v>20944</v>
      </c>
      <c r="T732">
        <v>86.9</v>
      </c>
      <c r="U732">
        <v>3.9</v>
      </c>
      <c r="V732">
        <v>19.383529410000001</v>
      </c>
      <c r="W732">
        <v>98.3</v>
      </c>
      <c r="X732">
        <v>3.3</v>
      </c>
      <c r="Y732">
        <v>16.397272730000001</v>
      </c>
      <c r="Z732">
        <v>39.99</v>
      </c>
      <c r="AA732">
        <v>4</v>
      </c>
      <c r="AB732">
        <v>16.533684210000001</v>
      </c>
      <c r="AC732">
        <v>99</v>
      </c>
      <c r="AD732" s="1">
        <v>43109</v>
      </c>
      <c r="AE732" t="s">
        <v>115</v>
      </c>
    </row>
    <row r="733" spans="1:31" x14ac:dyDescent="0.3">
      <c r="A733" t="s">
        <v>77</v>
      </c>
      <c r="B733" t="s">
        <v>32</v>
      </c>
      <c r="C733">
        <v>50</v>
      </c>
      <c r="D733">
        <v>1257</v>
      </c>
      <c r="E733">
        <v>3</v>
      </c>
      <c r="F733">
        <v>98</v>
      </c>
      <c r="G733">
        <v>61.99</v>
      </c>
      <c r="H733">
        <v>185.97</v>
      </c>
      <c r="I733">
        <v>24.05</v>
      </c>
      <c r="J733">
        <v>1</v>
      </c>
      <c r="K733">
        <v>350</v>
      </c>
      <c r="L733">
        <v>3.9</v>
      </c>
      <c r="M733">
        <v>23</v>
      </c>
      <c r="N733">
        <v>8</v>
      </c>
      <c r="O733">
        <v>2</v>
      </c>
      <c r="P733">
        <v>1</v>
      </c>
      <c r="Q733">
        <v>2018</v>
      </c>
      <c r="R733">
        <v>2</v>
      </c>
      <c r="S733">
        <v>2964</v>
      </c>
      <c r="T733">
        <v>23.99</v>
      </c>
      <c r="U733">
        <v>4.3</v>
      </c>
      <c r="V733">
        <v>11.28736842</v>
      </c>
      <c r="W733">
        <v>89.99</v>
      </c>
      <c r="X733">
        <v>4.0999999999999996</v>
      </c>
      <c r="Y733">
        <v>14.811</v>
      </c>
      <c r="Z733">
        <v>58.99</v>
      </c>
      <c r="AA733">
        <v>3.9</v>
      </c>
      <c r="AB733">
        <v>22.678333330000001</v>
      </c>
      <c r="AC733">
        <v>61.94</v>
      </c>
      <c r="AD733" s="1">
        <v>43109</v>
      </c>
      <c r="AE733" t="s">
        <v>115</v>
      </c>
    </row>
    <row r="734" spans="1:31" x14ac:dyDescent="0.3">
      <c r="A734" t="s">
        <v>48</v>
      </c>
      <c r="B734" t="s">
        <v>49</v>
      </c>
      <c r="C734">
        <v>29</v>
      </c>
      <c r="D734">
        <v>178</v>
      </c>
      <c r="E734">
        <v>14</v>
      </c>
      <c r="F734">
        <v>14</v>
      </c>
      <c r="G734">
        <v>119.17857142857143</v>
      </c>
      <c r="H734">
        <v>1668.5</v>
      </c>
      <c r="I734">
        <v>14.17285714</v>
      </c>
      <c r="J734">
        <v>1</v>
      </c>
      <c r="K734">
        <v>400</v>
      </c>
      <c r="L734">
        <v>4.4000000000000004</v>
      </c>
      <c r="M734">
        <v>21</v>
      </c>
      <c r="N734">
        <v>9</v>
      </c>
      <c r="O734">
        <v>0</v>
      </c>
      <c r="P734">
        <v>6</v>
      </c>
      <c r="Q734">
        <v>2018</v>
      </c>
      <c r="R734">
        <v>17.073170730000001</v>
      </c>
      <c r="S734">
        <v>4693</v>
      </c>
      <c r="T734">
        <v>119.1785714</v>
      </c>
      <c r="U734">
        <v>4.4000000000000004</v>
      </c>
      <c r="V734">
        <v>14.17285714</v>
      </c>
      <c r="W734">
        <v>119.1785714</v>
      </c>
      <c r="X734">
        <v>4.4000000000000004</v>
      </c>
      <c r="Y734">
        <v>14.17285714</v>
      </c>
      <c r="Z734">
        <v>119.1785714</v>
      </c>
      <c r="AA734">
        <v>4.4000000000000004</v>
      </c>
      <c r="AB734">
        <v>14.17285714</v>
      </c>
      <c r="AC734">
        <v>119.9</v>
      </c>
      <c r="AD734" s="1">
        <v>43109</v>
      </c>
      <c r="AE734" t="s">
        <v>123</v>
      </c>
    </row>
    <row r="735" spans="1:31" x14ac:dyDescent="0.3">
      <c r="A735" t="s">
        <v>61</v>
      </c>
      <c r="B735" t="s">
        <v>36</v>
      </c>
      <c r="C735">
        <v>33</v>
      </c>
      <c r="D735">
        <v>2188</v>
      </c>
      <c r="E735">
        <v>11</v>
      </c>
      <c r="F735">
        <v>111</v>
      </c>
      <c r="G735">
        <v>179</v>
      </c>
      <c r="H735">
        <v>1969</v>
      </c>
      <c r="I735">
        <v>28.63272727</v>
      </c>
      <c r="J735">
        <v>2</v>
      </c>
      <c r="K735">
        <v>7650</v>
      </c>
      <c r="L735">
        <v>4.2</v>
      </c>
      <c r="M735">
        <v>21</v>
      </c>
      <c r="N735">
        <v>9</v>
      </c>
      <c r="O735">
        <v>1</v>
      </c>
      <c r="P735">
        <v>4</v>
      </c>
      <c r="Q735">
        <v>2018</v>
      </c>
      <c r="R735">
        <v>10.801282049999999</v>
      </c>
      <c r="S735">
        <v>8000</v>
      </c>
      <c r="T735">
        <v>53.9</v>
      </c>
      <c r="U735">
        <v>4.0999999999999996</v>
      </c>
      <c r="V735">
        <v>5.2817391300000001</v>
      </c>
      <c r="W735">
        <v>53.9</v>
      </c>
      <c r="X735">
        <v>4.2</v>
      </c>
      <c r="Y735">
        <v>19.46846154</v>
      </c>
      <c r="Z735">
        <v>53.9</v>
      </c>
      <c r="AA735">
        <v>4.0999999999999996</v>
      </c>
      <c r="AB735">
        <v>19.071428569999998</v>
      </c>
      <c r="AC735">
        <v>175.1538462</v>
      </c>
      <c r="AD735" s="1">
        <v>43108</v>
      </c>
      <c r="AE735" t="s">
        <v>114</v>
      </c>
    </row>
    <row r="736" spans="1:31" x14ac:dyDescent="0.3">
      <c r="A736" t="s">
        <v>56</v>
      </c>
      <c r="B736" t="s">
        <v>36</v>
      </c>
      <c r="C736">
        <v>57</v>
      </c>
      <c r="D736">
        <v>366</v>
      </c>
      <c r="E736">
        <v>39</v>
      </c>
      <c r="F736">
        <v>137</v>
      </c>
      <c r="G736">
        <v>49.9</v>
      </c>
      <c r="H736">
        <v>1946.1</v>
      </c>
      <c r="I736">
        <v>16.505128209999999</v>
      </c>
      <c r="J736">
        <v>2</v>
      </c>
      <c r="K736">
        <v>1650</v>
      </c>
      <c r="L736">
        <v>4.0999999999999996</v>
      </c>
      <c r="M736">
        <v>23</v>
      </c>
      <c r="N736">
        <v>8</v>
      </c>
      <c r="O736">
        <v>2</v>
      </c>
      <c r="P736">
        <v>1</v>
      </c>
      <c r="Q736">
        <v>2018</v>
      </c>
      <c r="R736">
        <v>20.526315790000002</v>
      </c>
      <c r="S736">
        <v>19800</v>
      </c>
      <c r="T736">
        <v>49.9</v>
      </c>
      <c r="U736">
        <v>4.0999999999999996</v>
      </c>
      <c r="V736">
        <v>19.495000000000001</v>
      </c>
      <c r="W736">
        <v>49.9</v>
      </c>
      <c r="X736">
        <v>4.2</v>
      </c>
      <c r="Y736">
        <v>15.841034479999999</v>
      </c>
      <c r="Z736">
        <v>49.9</v>
      </c>
      <c r="AA736">
        <v>4.0999999999999996</v>
      </c>
      <c r="AB736">
        <v>16.505128209999999</v>
      </c>
      <c r="AC736">
        <v>55.75</v>
      </c>
      <c r="AD736" s="1">
        <v>43108</v>
      </c>
      <c r="AE736" t="s">
        <v>123</v>
      </c>
    </row>
    <row r="737" spans="1:31" x14ac:dyDescent="0.3">
      <c r="A737" t="s">
        <v>58</v>
      </c>
      <c r="B737" t="s">
        <v>33</v>
      </c>
      <c r="C737">
        <v>35</v>
      </c>
      <c r="D737">
        <v>640</v>
      </c>
      <c r="E737">
        <v>2</v>
      </c>
      <c r="F737">
        <v>62</v>
      </c>
      <c r="G737">
        <v>229.9</v>
      </c>
      <c r="H737">
        <v>459.8</v>
      </c>
      <c r="I737">
        <v>16.36</v>
      </c>
      <c r="J737">
        <v>1</v>
      </c>
      <c r="K737">
        <v>335</v>
      </c>
      <c r="L737">
        <v>4.0999999999999996</v>
      </c>
      <c r="M737">
        <v>23</v>
      </c>
      <c r="N737">
        <v>8</v>
      </c>
      <c r="O737">
        <v>2</v>
      </c>
      <c r="P737">
        <v>1</v>
      </c>
      <c r="Q737">
        <v>2018</v>
      </c>
      <c r="R737">
        <v>1.769911504</v>
      </c>
      <c r="S737">
        <v>2992</v>
      </c>
      <c r="T737">
        <v>229.9</v>
      </c>
      <c r="U737">
        <v>4.0999999999999996</v>
      </c>
      <c r="V737">
        <v>16.36</v>
      </c>
      <c r="W737">
        <v>108</v>
      </c>
      <c r="X737">
        <v>4.2</v>
      </c>
      <c r="Y737">
        <v>16.196363640000001</v>
      </c>
      <c r="Z737">
        <v>199</v>
      </c>
      <c r="AA737">
        <v>3.8</v>
      </c>
      <c r="AB737">
        <v>21.88</v>
      </c>
      <c r="AC737">
        <v>229.85</v>
      </c>
      <c r="AD737" s="1">
        <v>43108</v>
      </c>
      <c r="AE737" t="s">
        <v>114</v>
      </c>
    </row>
    <row r="738" spans="1:31" x14ac:dyDescent="0.3">
      <c r="A738" t="s">
        <v>63</v>
      </c>
      <c r="B738" t="s">
        <v>30</v>
      </c>
      <c r="C738">
        <v>59</v>
      </c>
      <c r="D738">
        <v>1893</v>
      </c>
      <c r="E738">
        <v>43</v>
      </c>
      <c r="F738">
        <v>152</v>
      </c>
      <c r="G738">
        <v>156.90465116279069</v>
      </c>
      <c r="H738">
        <v>6746.9</v>
      </c>
      <c r="I738">
        <v>36.807209299999997</v>
      </c>
      <c r="J738">
        <v>1</v>
      </c>
      <c r="K738">
        <v>6550</v>
      </c>
      <c r="L738">
        <v>4.2</v>
      </c>
      <c r="M738">
        <v>23</v>
      </c>
      <c r="N738">
        <v>8</v>
      </c>
      <c r="O738">
        <v>2</v>
      </c>
      <c r="P738">
        <v>1</v>
      </c>
      <c r="Q738">
        <v>2018</v>
      </c>
      <c r="R738">
        <v>17.55102041</v>
      </c>
      <c r="S738">
        <v>8000</v>
      </c>
      <c r="T738">
        <v>156.5113514</v>
      </c>
      <c r="U738">
        <v>4.2</v>
      </c>
      <c r="V738">
        <v>36.807209299999997</v>
      </c>
      <c r="W738">
        <v>150.3545455</v>
      </c>
      <c r="X738">
        <v>4.3</v>
      </c>
      <c r="Y738">
        <v>22.547727269999999</v>
      </c>
      <c r="Z738">
        <v>97.642499999999998</v>
      </c>
      <c r="AA738">
        <v>3.5</v>
      </c>
      <c r="AB738">
        <v>14.846551720000001</v>
      </c>
      <c r="AC738">
        <v>149.99</v>
      </c>
      <c r="AD738" s="1">
        <v>43108</v>
      </c>
      <c r="AE738" t="s">
        <v>114</v>
      </c>
    </row>
    <row r="739" spans="1:31" x14ac:dyDescent="0.3">
      <c r="A739" t="s">
        <v>34</v>
      </c>
      <c r="B739" t="s">
        <v>30</v>
      </c>
      <c r="C739">
        <v>48</v>
      </c>
      <c r="D739">
        <v>894</v>
      </c>
      <c r="E739">
        <v>22</v>
      </c>
      <c r="F739">
        <v>152</v>
      </c>
      <c r="G739">
        <v>150.35454545454547</v>
      </c>
      <c r="H739">
        <v>3307.8</v>
      </c>
      <c r="I739">
        <v>22.547727269999999</v>
      </c>
      <c r="J739">
        <v>1</v>
      </c>
      <c r="K739">
        <v>533</v>
      </c>
      <c r="L739">
        <v>4.3</v>
      </c>
      <c r="M739">
        <v>23</v>
      </c>
      <c r="N739">
        <v>8</v>
      </c>
      <c r="O739">
        <v>2</v>
      </c>
      <c r="P739">
        <v>1</v>
      </c>
      <c r="Q739">
        <v>2018</v>
      </c>
      <c r="R739">
        <v>8.0291970799999994</v>
      </c>
      <c r="S739">
        <v>4840</v>
      </c>
      <c r="T739">
        <v>119.99</v>
      </c>
      <c r="U739">
        <v>4.2</v>
      </c>
      <c r="V739">
        <v>36.807209299999997</v>
      </c>
      <c r="W739">
        <v>150.3545455</v>
      </c>
      <c r="X739">
        <v>4.3</v>
      </c>
      <c r="Y739">
        <v>22.547727269999999</v>
      </c>
      <c r="Z739">
        <v>97.642499999999998</v>
      </c>
      <c r="AA739">
        <v>3.5</v>
      </c>
      <c r="AB739">
        <v>14.846551720000001</v>
      </c>
      <c r="AC739">
        <v>150.30454549999999</v>
      </c>
      <c r="AD739" s="1">
        <v>43108</v>
      </c>
      <c r="AE739" t="s">
        <v>114</v>
      </c>
    </row>
    <row r="740" spans="1:31" x14ac:dyDescent="0.3">
      <c r="A740" t="s">
        <v>78</v>
      </c>
      <c r="B740" t="s">
        <v>36</v>
      </c>
      <c r="C740">
        <v>58</v>
      </c>
      <c r="D740">
        <v>1893</v>
      </c>
      <c r="E740">
        <v>7</v>
      </c>
      <c r="F740">
        <v>160</v>
      </c>
      <c r="G740">
        <v>120</v>
      </c>
      <c r="H740">
        <v>840</v>
      </c>
      <c r="I740">
        <v>43.381428569999997</v>
      </c>
      <c r="J740">
        <v>1</v>
      </c>
      <c r="K740">
        <v>5950</v>
      </c>
      <c r="L740">
        <v>4.3</v>
      </c>
      <c r="M740">
        <v>20</v>
      </c>
      <c r="N740">
        <v>8</v>
      </c>
      <c r="O740">
        <v>2</v>
      </c>
      <c r="P740">
        <v>2</v>
      </c>
      <c r="Q740">
        <v>2018</v>
      </c>
      <c r="R740">
        <v>7.5102040819999996</v>
      </c>
      <c r="S740">
        <v>8000</v>
      </c>
      <c r="T740">
        <v>50.545161290000003</v>
      </c>
      <c r="U740">
        <v>4.0999999999999996</v>
      </c>
      <c r="V740">
        <v>16.611538459999998</v>
      </c>
      <c r="W740">
        <v>50.9</v>
      </c>
      <c r="X740">
        <v>4.2</v>
      </c>
      <c r="Y740">
        <v>17.519444440000001</v>
      </c>
      <c r="Z740">
        <v>50.357142860000003</v>
      </c>
      <c r="AA740">
        <v>4.0999999999999996</v>
      </c>
      <c r="AB740">
        <v>18.281874999999999</v>
      </c>
      <c r="AC740">
        <v>127.7272727</v>
      </c>
      <c r="AD740" s="1">
        <v>43108</v>
      </c>
      <c r="AE740" t="s">
        <v>114</v>
      </c>
    </row>
    <row r="741" spans="1:31" x14ac:dyDescent="0.3">
      <c r="A741" t="s">
        <v>52</v>
      </c>
      <c r="B741" t="s">
        <v>66</v>
      </c>
      <c r="C741">
        <v>41</v>
      </c>
      <c r="D741">
        <v>789</v>
      </c>
      <c r="E741">
        <v>15</v>
      </c>
      <c r="F741">
        <v>125</v>
      </c>
      <c r="G741">
        <v>38.4</v>
      </c>
      <c r="H741">
        <v>576</v>
      </c>
      <c r="I741">
        <v>14.27533333</v>
      </c>
      <c r="J741">
        <v>1</v>
      </c>
      <c r="K741">
        <v>950</v>
      </c>
      <c r="L741">
        <v>3.8</v>
      </c>
      <c r="M741">
        <v>23</v>
      </c>
      <c r="N741">
        <v>8</v>
      </c>
      <c r="O741">
        <v>2</v>
      </c>
      <c r="P741">
        <v>1</v>
      </c>
      <c r="Q741">
        <v>2018</v>
      </c>
      <c r="R741">
        <v>34.090909089999997</v>
      </c>
      <c r="S741">
        <v>14000</v>
      </c>
      <c r="T741">
        <v>69.995327099999997</v>
      </c>
      <c r="U741">
        <v>4.0999999999999996</v>
      </c>
      <c r="V741">
        <v>17.663114749999998</v>
      </c>
      <c r="W741">
        <v>38.4</v>
      </c>
      <c r="X741">
        <v>3.7</v>
      </c>
      <c r="Y741">
        <v>9.34</v>
      </c>
      <c r="Z741">
        <v>99.9</v>
      </c>
      <c r="AA741">
        <v>4.4000000000000004</v>
      </c>
      <c r="AB741">
        <v>22.819230770000001</v>
      </c>
      <c r="AC741">
        <v>38.4</v>
      </c>
      <c r="AD741" s="1">
        <v>43107</v>
      </c>
      <c r="AE741" t="s">
        <v>116</v>
      </c>
    </row>
    <row r="742" spans="1:31" x14ac:dyDescent="0.3">
      <c r="A742" t="s">
        <v>29</v>
      </c>
      <c r="B742" t="s">
        <v>30</v>
      </c>
      <c r="C742">
        <v>45</v>
      </c>
      <c r="D742">
        <v>236</v>
      </c>
      <c r="E742">
        <v>31</v>
      </c>
      <c r="F742">
        <v>152</v>
      </c>
      <c r="G742">
        <v>90.165806451612895</v>
      </c>
      <c r="H742">
        <v>2795.14</v>
      </c>
      <c r="I742">
        <v>14.08322581</v>
      </c>
      <c r="J742">
        <v>1</v>
      </c>
      <c r="K742">
        <v>173</v>
      </c>
      <c r="L742">
        <v>4</v>
      </c>
      <c r="M742">
        <v>23</v>
      </c>
      <c r="N742">
        <v>8</v>
      </c>
      <c r="O742">
        <v>2</v>
      </c>
      <c r="P742">
        <v>1</v>
      </c>
      <c r="Q742">
        <v>2018</v>
      </c>
      <c r="R742">
        <v>30.39215686</v>
      </c>
      <c r="S742">
        <v>2808</v>
      </c>
      <c r="T742">
        <v>156.5113514</v>
      </c>
      <c r="U742">
        <v>4.2</v>
      </c>
      <c r="V742">
        <v>36.807209299999997</v>
      </c>
      <c r="W742">
        <v>150.3545455</v>
      </c>
      <c r="X742">
        <v>4.3</v>
      </c>
      <c r="Y742">
        <v>22.547727269999999</v>
      </c>
      <c r="Z742">
        <v>97.642499999999998</v>
      </c>
      <c r="AA742">
        <v>3.5</v>
      </c>
      <c r="AB742">
        <v>14.846551720000001</v>
      </c>
      <c r="AC742">
        <v>98.9</v>
      </c>
      <c r="AD742" s="1">
        <v>43107</v>
      </c>
      <c r="AE742" t="s">
        <v>122</v>
      </c>
    </row>
    <row r="743" spans="1:31" x14ac:dyDescent="0.3">
      <c r="A743" t="s">
        <v>57</v>
      </c>
      <c r="B743" t="s">
        <v>40</v>
      </c>
      <c r="C743">
        <v>54</v>
      </c>
      <c r="D743">
        <v>995</v>
      </c>
      <c r="E743">
        <v>6</v>
      </c>
      <c r="F743">
        <v>102</v>
      </c>
      <c r="G743">
        <v>99.990000000000009</v>
      </c>
      <c r="H743">
        <v>599.94000000000005</v>
      </c>
      <c r="I743">
        <v>15.901666669999999</v>
      </c>
      <c r="J743">
        <v>1</v>
      </c>
      <c r="K743">
        <v>4475</v>
      </c>
      <c r="L743">
        <v>4.3</v>
      </c>
      <c r="M743">
        <v>23</v>
      </c>
      <c r="N743">
        <v>8</v>
      </c>
      <c r="O743">
        <v>2</v>
      </c>
      <c r="P743">
        <v>1</v>
      </c>
      <c r="Q743">
        <v>2018</v>
      </c>
      <c r="R743">
        <v>25</v>
      </c>
      <c r="S743">
        <v>32736</v>
      </c>
      <c r="T743">
        <v>99.99</v>
      </c>
      <c r="U743">
        <v>4.2</v>
      </c>
      <c r="V743">
        <v>16.54</v>
      </c>
      <c r="W743">
        <v>129.99</v>
      </c>
      <c r="X743">
        <v>4.3</v>
      </c>
      <c r="Y743">
        <v>17.41</v>
      </c>
      <c r="Z743">
        <v>29.5</v>
      </c>
      <c r="AA743">
        <v>4.4000000000000004</v>
      </c>
      <c r="AB743">
        <v>16.53263158</v>
      </c>
      <c r="AC743">
        <v>99.99</v>
      </c>
      <c r="AD743" s="1">
        <v>43107</v>
      </c>
      <c r="AE743" t="s">
        <v>115</v>
      </c>
    </row>
    <row r="744" spans="1:31" x14ac:dyDescent="0.3">
      <c r="A744" t="s">
        <v>39</v>
      </c>
      <c r="B744" t="s">
        <v>40</v>
      </c>
      <c r="C744">
        <v>40</v>
      </c>
      <c r="D744">
        <v>1456</v>
      </c>
      <c r="E744">
        <v>11</v>
      </c>
      <c r="F744">
        <v>45</v>
      </c>
      <c r="G744">
        <v>173.80818181818182</v>
      </c>
      <c r="H744">
        <v>1911.89</v>
      </c>
      <c r="I744">
        <v>18.754999999999999</v>
      </c>
      <c r="J744">
        <v>1</v>
      </c>
      <c r="K744">
        <v>2425</v>
      </c>
      <c r="L744">
        <v>3.8</v>
      </c>
      <c r="M744">
        <v>22</v>
      </c>
      <c r="N744">
        <v>9</v>
      </c>
      <c r="O744">
        <v>1</v>
      </c>
      <c r="P744">
        <v>3</v>
      </c>
      <c r="Q744">
        <v>2018</v>
      </c>
      <c r="R744">
        <v>28.94736842</v>
      </c>
      <c r="S744">
        <v>16530</v>
      </c>
      <c r="T744">
        <v>99.99</v>
      </c>
      <c r="U744">
        <v>4.2</v>
      </c>
      <c r="V744">
        <v>20.78</v>
      </c>
      <c r="W744">
        <v>129.99</v>
      </c>
      <c r="X744">
        <v>4.3</v>
      </c>
      <c r="Y744">
        <v>18.489999999999998</v>
      </c>
      <c r="Z744">
        <v>35</v>
      </c>
      <c r="AA744">
        <v>4.4000000000000004</v>
      </c>
      <c r="AB744">
        <v>16.25615385</v>
      </c>
      <c r="AC744">
        <v>176.99</v>
      </c>
      <c r="AD744" s="1">
        <v>43106</v>
      </c>
      <c r="AE744" t="s">
        <v>115</v>
      </c>
    </row>
    <row r="745" spans="1:31" x14ac:dyDescent="0.3">
      <c r="A745" t="s">
        <v>44</v>
      </c>
      <c r="B745" t="s">
        <v>33</v>
      </c>
      <c r="C745">
        <v>46</v>
      </c>
      <c r="D745">
        <v>501</v>
      </c>
      <c r="E745">
        <v>1</v>
      </c>
      <c r="F745">
        <v>59</v>
      </c>
      <c r="G745">
        <v>339.9</v>
      </c>
      <c r="H745">
        <v>339.9</v>
      </c>
      <c r="I745">
        <v>17.13</v>
      </c>
      <c r="J745">
        <v>4</v>
      </c>
      <c r="K745">
        <v>363</v>
      </c>
      <c r="L745">
        <v>3.7</v>
      </c>
      <c r="M745">
        <v>23</v>
      </c>
      <c r="N745">
        <v>8</v>
      </c>
      <c r="O745">
        <v>2</v>
      </c>
      <c r="P745">
        <v>1</v>
      </c>
      <c r="Q745">
        <v>2018</v>
      </c>
      <c r="R745">
        <v>1.111111111</v>
      </c>
      <c r="S745">
        <v>3042</v>
      </c>
      <c r="T745">
        <v>339.9</v>
      </c>
      <c r="U745">
        <v>3.7</v>
      </c>
      <c r="V745">
        <v>17.13</v>
      </c>
      <c r="W745">
        <v>108</v>
      </c>
      <c r="X745">
        <v>4.2</v>
      </c>
      <c r="Y745">
        <v>16.196363640000001</v>
      </c>
      <c r="Z745">
        <v>199</v>
      </c>
      <c r="AA745">
        <v>3.8</v>
      </c>
      <c r="AB745">
        <v>21.88</v>
      </c>
      <c r="AC745">
        <v>348.8</v>
      </c>
      <c r="AD745" s="1">
        <v>43106</v>
      </c>
      <c r="AE745" t="s">
        <v>115</v>
      </c>
    </row>
    <row r="746" spans="1:31" x14ac:dyDescent="0.3">
      <c r="A746" t="s">
        <v>69</v>
      </c>
      <c r="B746" t="s">
        <v>36</v>
      </c>
      <c r="C746">
        <v>59</v>
      </c>
      <c r="D746">
        <v>341</v>
      </c>
      <c r="E746">
        <v>5</v>
      </c>
      <c r="F746">
        <v>58</v>
      </c>
      <c r="G746">
        <v>49.9</v>
      </c>
      <c r="H746">
        <v>249.5</v>
      </c>
      <c r="I746">
        <v>22.42</v>
      </c>
      <c r="J746">
        <v>2</v>
      </c>
      <c r="K746">
        <v>1850</v>
      </c>
      <c r="L746">
        <v>4.3</v>
      </c>
      <c r="M746">
        <v>21</v>
      </c>
      <c r="N746">
        <v>9</v>
      </c>
      <c r="O746">
        <v>0</v>
      </c>
      <c r="P746">
        <v>6</v>
      </c>
      <c r="Q746">
        <v>2018</v>
      </c>
      <c r="R746">
        <v>12.843851129999999</v>
      </c>
      <c r="S746">
        <v>32560</v>
      </c>
      <c r="T746">
        <v>49.9</v>
      </c>
      <c r="U746">
        <v>4.0999999999999996</v>
      </c>
      <c r="V746">
        <v>19.89083333</v>
      </c>
      <c r="W746">
        <v>49.9</v>
      </c>
      <c r="X746">
        <v>4.2</v>
      </c>
      <c r="Y746">
        <v>23.251666669999999</v>
      </c>
      <c r="Z746">
        <v>49.9</v>
      </c>
      <c r="AA746">
        <v>4.0999999999999996</v>
      </c>
      <c r="AB746">
        <v>22.878666670000001</v>
      </c>
      <c r="AC746">
        <v>49.9</v>
      </c>
      <c r="AD746" s="1">
        <v>43106</v>
      </c>
      <c r="AE746" t="s">
        <v>123</v>
      </c>
    </row>
    <row r="747" spans="1:31" x14ac:dyDescent="0.3">
      <c r="A747" t="s">
        <v>48</v>
      </c>
      <c r="B747" t="s">
        <v>49</v>
      </c>
      <c r="C747">
        <v>29</v>
      </c>
      <c r="D747">
        <v>178</v>
      </c>
      <c r="E747">
        <v>4</v>
      </c>
      <c r="F747">
        <v>18</v>
      </c>
      <c r="G747">
        <v>117.7</v>
      </c>
      <c r="H747">
        <v>470.8</v>
      </c>
      <c r="I747">
        <v>15.175000000000001</v>
      </c>
      <c r="J747">
        <v>1</v>
      </c>
      <c r="K747">
        <v>400</v>
      </c>
      <c r="L747">
        <v>4.4000000000000004</v>
      </c>
      <c r="M747">
        <v>22</v>
      </c>
      <c r="N747">
        <v>9</v>
      </c>
      <c r="O747">
        <v>1</v>
      </c>
      <c r="P747">
        <v>3</v>
      </c>
      <c r="Q747">
        <v>2018</v>
      </c>
      <c r="R747">
        <v>4.8780487800000003</v>
      </c>
      <c r="S747">
        <v>4693</v>
      </c>
      <c r="T747">
        <v>50.49</v>
      </c>
      <c r="U747">
        <v>4.3</v>
      </c>
      <c r="V747">
        <v>15.19642857</v>
      </c>
      <c r="W747">
        <v>117.7</v>
      </c>
      <c r="X747">
        <v>4.4000000000000004</v>
      </c>
      <c r="Y747">
        <v>15.175000000000001</v>
      </c>
      <c r="Z747">
        <v>117.7</v>
      </c>
      <c r="AA747">
        <v>4.4000000000000004</v>
      </c>
      <c r="AB747">
        <v>15.175000000000001</v>
      </c>
      <c r="AC747">
        <v>117.8888889</v>
      </c>
      <c r="AD747" s="1">
        <v>43105</v>
      </c>
      <c r="AE747" t="s">
        <v>115</v>
      </c>
    </row>
    <row r="748" spans="1:31" x14ac:dyDescent="0.3">
      <c r="A748" t="s">
        <v>54</v>
      </c>
      <c r="B748" t="s">
        <v>32</v>
      </c>
      <c r="C748">
        <v>59</v>
      </c>
      <c r="D748">
        <v>492</v>
      </c>
      <c r="E748">
        <v>10</v>
      </c>
      <c r="F748">
        <v>113</v>
      </c>
      <c r="G748">
        <v>79.989999999999995</v>
      </c>
      <c r="H748">
        <v>799.9</v>
      </c>
      <c r="I748">
        <v>16.745000000000001</v>
      </c>
      <c r="J748">
        <v>3</v>
      </c>
      <c r="K748">
        <v>250</v>
      </c>
      <c r="L748">
        <v>4.0999999999999996</v>
      </c>
      <c r="M748">
        <v>22</v>
      </c>
      <c r="N748">
        <v>9</v>
      </c>
      <c r="O748">
        <v>1</v>
      </c>
      <c r="P748">
        <v>7</v>
      </c>
      <c r="Q748">
        <v>2018</v>
      </c>
      <c r="R748">
        <v>10.246696569999999</v>
      </c>
      <c r="S748">
        <v>3960</v>
      </c>
      <c r="T748">
        <v>23.99</v>
      </c>
      <c r="U748">
        <v>4.3</v>
      </c>
      <c r="V748">
        <v>18.809999999999999</v>
      </c>
      <c r="W748">
        <v>79.989999999999995</v>
      </c>
      <c r="X748">
        <v>4.0999999999999996</v>
      </c>
      <c r="Y748">
        <v>16.745000000000001</v>
      </c>
      <c r="Z748">
        <v>58.99</v>
      </c>
      <c r="AA748">
        <v>3.9</v>
      </c>
      <c r="AB748">
        <v>7.67</v>
      </c>
      <c r="AC748">
        <v>79.989999999999995</v>
      </c>
      <c r="AD748" s="1">
        <v>43105</v>
      </c>
      <c r="AE748" t="s">
        <v>115</v>
      </c>
    </row>
    <row r="749" spans="1:31" x14ac:dyDescent="0.3">
      <c r="A749" t="s">
        <v>45</v>
      </c>
      <c r="B749" t="s">
        <v>33</v>
      </c>
      <c r="C749">
        <v>35</v>
      </c>
      <c r="D749">
        <v>514</v>
      </c>
      <c r="E749">
        <v>32</v>
      </c>
      <c r="F749">
        <v>125</v>
      </c>
      <c r="G749">
        <v>151.87843749999999</v>
      </c>
      <c r="H749">
        <v>4860.1099999999997</v>
      </c>
      <c r="I749">
        <v>20.313749999999999</v>
      </c>
      <c r="J749">
        <v>2</v>
      </c>
      <c r="K749">
        <v>4338</v>
      </c>
      <c r="L749">
        <v>3.8</v>
      </c>
      <c r="M749">
        <v>22</v>
      </c>
      <c r="N749">
        <v>9</v>
      </c>
      <c r="O749">
        <v>1</v>
      </c>
      <c r="P749">
        <v>3</v>
      </c>
      <c r="Q749">
        <v>2018</v>
      </c>
      <c r="R749">
        <v>17.620075549999999</v>
      </c>
      <c r="S749">
        <v>2856</v>
      </c>
      <c r="T749">
        <v>117.44129030000001</v>
      </c>
      <c r="U749">
        <v>4.2</v>
      </c>
      <c r="V749">
        <v>18.261290320000001</v>
      </c>
      <c r="W749">
        <v>105.6428571</v>
      </c>
      <c r="X749">
        <v>4.2</v>
      </c>
      <c r="Y749">
        <v>21.6652381</v>
      </c>
      <c r="Z749">
        <v>151.87843749999999</v>
      </c>
      <c r="AA749">
        <v>3.8</v>
      </c>
      <c r="AB749">
        <v>20.313749999999999</v>
      </c>
      <c r="AC749">
        <v>182</v>
      </c>
      <c r="AD749" s="1">
        <v>43105</v>
      </c>
      <c r="AE749" t="s">
        <v>115</v>
      </c>
    </row>
    <row r="750" spans="1:31" x14ac:dyDescent="0.3">
      <c r="A750" t="s">
        <v>61</v>
      </c>
      <c r="B750" t="s">
        <v>36</v>
      </c>
      <c r="C750">
        <v>33</v>
      </c>
      <c r="D750">
        <v>2188</v>
      </c>
      <c r="E750">
        <v>14</v>
      </c>
      <c r="F750">
        <v>137</v>
      </c>
      <c r="G750">
        <v>187.85428571428571</v>
      </c>
      <c r="H750">
        <v>2629.96</v>
      </c>
      <c r="I750">
        <v>38.53785714</v>
      </c>
      <c r="J750">
        <v>2</v>
      </c>
      <c r="K750">
        <v>7650</v>
      </c>
      <c r="L750">
        <v>4.2</v>
      </c>
      <c r="M750">
        <v>23</v>
      </c>
      <c r="N750">
        <v>8</v>
      </c>
      <c r="O750">
        <v>2</v>
      </c>
      <c r="P750">
        <v>1</v>
      </c>
      <c r="Q750">
        <v>2018</v>
      </c>
      <c r="R750">
        <v>17.948717949999999</v>
      </c>
      <c r="S750">
        <v>8000</v>
      </c>
      <c r="T750">
        <v>49.9</v>
      </c>
      <c r="U750">
        <v>4.0999999999999996</v>
      </c>
      <c r="V750">
        <v>19.495000000000001</v>
      </c>
      <c r="W750">
        <v>49.9</v>
      </c>
      <c r="X750">
        <v>4.2</v>
      </c>
      <c r="Y750">
        <v>15.841034479999999</v>
      </c>
      <c r="Z750">
        <v>49.9</v>
      </c>
      <c r="AA750">
        <v>4.0999999999999996</v>
      </c>
      <c r="AB750">
        <v>16.505128209999999</v>
      </c>
      <c r="AC750">
        <v>183.99</v>
      </c>
      <c r="AD750" s="1">
        <v>43105</v>
      </c>
      <c r="AE750" t="s">
        <v>114</v>
      </c>
    </row>
    <row r="751" spans="1:31" x14ac:dyDescent="0.3">
      <c r="A751" t="s">
        <v>64</v>
      </c>
      <c r="B751" t="s">
        <v>30</v>
      </c>
      <c r="C751">
        <v>33</v>
      </c>
      <c r="D751">
        <v>256</v>
      </c>
      <c r="E751">
        <v>27</v>
      </c>
      <c r="F751">
        <v>127</v>
      </c>
      <c r="G751">
        <v>81.01111111111112</v>
      </c>
      <c r="H751">
        <v>2187.3000000000002</v>
      </c>
      <c r="I751">
        <v>18.221481480000001</v>
      </c>
      <c r="J751">
        <v>1</v>
      </c>
      <c r="K751">
        <v>180</v>
      </c>
      <c r="L751">
        <v>3.5</v>
      </c>
      <c r="M751">
        <v>22</v>
      </c>
      <c r="N751">
        <v>9</v>
      </c>
      <c r="O751">
        <v>1</v>
      </c>
      <c r="P751">
        <v>3</v>
      </c>
      <c r="Q751">
        <v>2018</v>
      </c>
      <c r="R751">
        <v>15.882352940000001</v>
      </c>
      <c r="S751">
        <v>2210</v>
      </c>
      <c r="T751">
        <v>136.14285709999999</v>
      </c>
      <c r="U751">
        <v>4.2</v>
      </c>
      <c r="V751">
        <v>48.047499999999999</v>
      </c>
      <c r="W751">
        <v>149.9</v>
      </c>
      <c r="X751">
        <v>4.3</v>
      </c>
      <c r="Y751">
        <v>28.475882349999999</v>
      </c>
      <c r="Z751">
        <v>81.023913039999996</v>
      </c>
      <c r="AA751">
        <v>3.5</v>
      </c>
      <c r="AB751">
        <v>18.221481480000001</v>
      </c>
      <c r="AC751">
        <v>78.712280699999994</v>
      </c>
      <c r="AD751" s="1">
        <v>43104</v>
      </c>
      <c r="AE751" t="s">
        <v>116</v>
      </c>
    </row>
    <row r="752" spans="1:31" x14ac:dyDescent="0.3">
      <c r="A752" t="s">
        <v>70</v>
      </c>
      <c r="B752" t="s">
        <v>26</v>
      </c>
      <c r="C752">
        <v>39</v>
      </c>
      <c r="D752">
        <v>161</v>
      </c>
      <c r="E752">
        <v>17</v>
      </c>
      <c r="F752">
        <v>43</v>
      </c>
      <c r="G752">
        <v>39.99</v>
      </c>
      <c r="H752">
        <v>679.83</v>
      </c>
      <c r="I752">
        <v>16.462352939999999</v>
      </c>
      <c r="J752">
        <v>2</v>
      </c>
      <c r="K752">
        <v>350</v>
      </c>
      <c r="L752">
        <v>4</v>
      </c>
      <c r="M752">
        <v>22</v>
      </c>
      <c r="N752">
        <v>9</v>
      </c>
      <c r="O752">
        <v>1</v>
      </c>
      <c r="P752">
        <v>3</v>
      </c>
      <c r="Q752">
        <v>2018</v>
      </c>
      <c r="R752">
        <v>15.88785047</v>
      </c>
      <c r="S752">
        <v>3800</v>
      </c>
      <c r="T752">
        <v>86.9</v>
      </c>
      <c r="U752">
        <v>3.9</v>
      </c>
      <c r="V752">
        <v>19.982352939999998</v>
      </c>
      <c r="W752">
        <v>39.99</v>
      </c>
      <c r="X752">
        <v>4</v>
      </c>
      <c r="Y752">
        <v>16.462352939999999</v>
      </c>
      <c r="Z752">
        <v>39.99</v>
      </c>
      <c r="AA752">
        <v>4</v>
      </c>
      <c r="AB752">
        <v>16.462352939999999</v>
      </c>
      <c r="AC752">
        <v>39.99</v>
      </c>
      <c r="AD752" s="1">
        <v>43104</v>
      </c>
      <c r="AE752" t="s">
        <v>122</v>
      </c>
    </row>
    <row r="753" spans="1:31" x14ac:dyDescent="0.3">
      <c r="A753" t="s">
        <v>67</v>
      </c>
      <c r="B753" t="s">
        <v>33</v>
      </c>
      <c r="C753">
        <v>33</v>
      </c>
      <c r="D753">
        <v>523</v>
      </c>
      <c r="E753">
        <v>85</v>
      </c>
      <c r="F753">
        <v>178</v>
      </c>
      <c r="G753">
        <v>105.42929411764706</v>
      </c>
      <c r="H753">
        <v>8961.49</v>
      </c>
      <c r="I753">
        <v>2.1816470589999999</v>
      </c>
      <c r="J753">
        <v>3</v>
      </c>
      <c r="K753">
        <v>584</v>
      </c>
      <c r="L753">
        <v>4.2</v>
      </c>
      <c r="M753">
        <v>21</v>
      </c>
      <c r="N753">
        <v>9</v>
      </c>
      <c r="O753">
        <v>1</v>
      </c>
      <c r="P753">
        <v>4</v>
      </c>
      <c r="Q753">
        <v>2018</v>
      </c>
      <c r="R753">
        <v>33.073929960000001</v>
      </c>
      <c r="S753">
        <v>2288</v>
      </c>
      <c r="T753">
        <v>105.648625</v>
      </c>
      <c r="U753">
        <v>4.2</v>
      </c>
      <c r="V753">
        <v>2.1816470589999999</v>
      </c>
      <c r="W753">
        <v>105</v>
      </c>
      <c r="X753">
        <v>4.2</v>
      </c>
      <c r="Y753">
        <v>13.631428570000001</v>
      </c>
      <c r="Z753">
        <v>150.1333333</v>
      </c>
      <c r="AA753">
        <v>3.8</v>
      </c>
      <c r="AB753">
        <v>19.447777779999999</v>
      </c>
      <c r="AC753">
        <v>117.44129030000001</v>
      </c>
      <c r="AD753" s="1">
        <v>43104</v>
      </c>
      <c r="AE753" t="s">
        <v>122</v>
      </c>
    </row>
    <row r="754" spans="1:31" x14ac:dyDescent="0.3">
      <c r="A754" t="s">
        <v>56</v>
      </c>
      <c r="B754" t="s">
        <v>36</v>
      </c>
      <c r="C754">
        <v>57</v>
      </c>
      <c r="D754">
        <v>366</v>
      </c>
      <c r="E754">
        <v>6</v>
      </c>
      <c r="F754">
        <v>46</v>
      </c>
      <c r="G754">
        <v>49.9</v>
      </c>
      <c r="H754">
        <v>299.39999999999998</v>
      </c>
      <c r="I754">
        <v>32.32</v>
      </c>
      <c r="J754">
        <v>2</v>
      </c>
      <c r="K754">
        <v>1650</v>
      </c>
      <c r="L754">
        <v>4.0999999999999996</v>
      </c>
      <c r="M754">
        <v>23</v>
      </c>
      <c r="N754">
        <v>8</v>
      </c>
      <c r="O754">
        <v>1</v>
      </c>
      <c r="P754">
        <v>8</v>
      </c>
      <c r="Q754">
        <v>2018</v>
      </c>
      <c r="R754">
        <v>7.3870281770000004</v>
      </c>
      <c r="S754">
        <v>19800</v>
      </c>
      <c r="T754">
        <v>49.91</v>
      </c>
      <c r="U754">
        <v>4.0999999999999996</v>
      </c>
      <c r="V754">
        <v>20.32833333</v>
      </c>
      <c r="W754">
        <v>49.9</v>
      </c>
      <c r="X754">
        <v>4.2</v>
      </c>
      <c r="Y754">
        <v>36.442</v>
      </c>
      <c r="Z754">
        <v>49.9</v>
      </c>
      <c r="AA754">
        <v>4.0999999999999996</v>
      </c>
      <c r="AB754">
        <v>32.32</v>
      </c>
      <c r="AC754">
        <v>49.9</v>
      </c>
      <c r="AD754" s="1">
        <v>43104</v>
      </c>
      <c r="AE754" t="s">
        <v>124</v>
      </c>
    </row>
    <row r="755" spans="1:31" x14ac:dyDescent="0.3">
      <c r="A755" t="s">
        <v>78</v>
      </c>
      <c r="B755" t="s">
        <v>36</v>
      </c>
      <c r="C755">
        <v>58</v>
      </c>
      <c r="D755">
        <v>1893</v>
      </c>
      <c r="E755">
        <v>7</v>
      </c>
      <c r="F755">
        <v>160</v>
      </c>
      <c r="G755">
        <v>120</v>
      </c>
      <c r="H755">
        <v>840</v>
      </c>
      <c r="I755">
        <v>43.381428569999997</v>
      </c>
      <c r="J755">
        <v>1</v>
      </c>
      <c r="K755">
        <v>5950</v>
      </c>
      <c r="L755">
        <v>4.3</v>
      </c>
      <c r="M755">
        <v>20</v>
      </c>
      <c r="N755">
        <v>8</v>
      </c>
      <c r="O755">
        <v>2</v>
      </c>
      <c r="P755">
        <v>2</v>
      </c>
      <c r="Q755">
        <v>2018</v>
      </c>
      <c r="R755">
        <v>7.5102040819999996</v>
      </c>
      <c r="S755">
        <v>8000</v>
      </c>
      <c r="T755">
        <v>50.545161290000003</v>
      </c>
      <c r="U755">
        <v>4.0999999999999996</v>
      </c>
      <c r="V755">
        <v>16.611538459999998</v>
      </c>
      <c r="W755">
        <v>50.9</v>
      </c>
      <c r="X755">
        <v>4.2</v>
      </c>
      <c r="Y755">
        <v>17.519444440000001</v>
      </c>
      <c r="Z755">
        <v>50.357142860000003</v>
      </c>
      <c r="AA755">
        <v>4.0999999999999996</v>
      </c>
      <c r="AB755">
        <v>18.281874999999999</v>
      </c>
      <c r="AC755">
        <v>127.7272727</v>
      </c>
      <c r="AD755" s="1">
        <v>43104</v>
      </c>
      <c r="AE755" t="s">
        <v>114</v>
      </c>
    </row>
    <row r="756" spans="1:31" x14ac:dyDescent="0.3">
      <c r="A756" t="s">
        <v>41</v>
      </c>
      <c r="B756" t="s">
        <v>32</v>
      </c>
      <c r="C756">
        <v>60</v>
      </c>
      <c r="D756">
        <v>2644</v>
      </c>
      <c r="E756">
        <v>16</v>
      </c>
      <c r="F756">
        <v>131</v>
      </c>
      <c r="G756">
        <v>330</v>
      </c>
      <c r="H756">
        <v>5280</v>
      </c>
      <c r="I756">
        <v>20.298749999999998</v>
      </c>
      <c r="J756">
        <v>6</v>
      </c>
      <c r="K756">
        <v>400</v>
      </c>
      <c r="L756">
        <v>4.2</v>
      </c>
      <c r="M756">
        <v>21</v>
      </c>
      <c r="N756">
        <v>9</v>
      </c>
      <c r="O756">
        <v>0</v>
      </c>
      <c r="P756">
        <v>6</v>
      </c>
      <c r="Q756">
        <v>2018</v>
      </c>
      <c r="R756">
        <v>10.126582279999999</v>
      </c>
      <c r="S756">
        <v>2992</v>
      </c>
      <c r="T756">
        <v>23.99</v>
      </c>
      <c r="U756">
        <v>4.3</v>
      </c>
      <c r="V756">
        <v>16.27</v>
      </c>
      <c r="W756">
        <v>79.989999999999995</v>
      </c>
      <c r="X756">
        <v>4.0999999999999996</v>
      </c>
      <c r="Y756">
        <v>13.36230769</v>
      </c>
      <c r="Z756">
        <v>58.99</v>
      </c>
      <c r="AA756">
        <v>3.9</v>
      </c>
      <c r="AB756">
        <v>16.43</v>
      </c>
      <c r="AC756">
        <v>330</v>
      </c>
      <c r="AD756" s="1">
        <v>43104</v>
      </c>
      <c r="AE756" t="s">
        <v>114</v>
      </c>
    </row>
    <row r="757" spans="1:31" x14ac:dyDescent="0.3">
      <c r="A757" t="s">
        <v>72</v>
      </c>
      <c r="B757" t="s">
        <v>66</v>
      </c>
      <c r="C757">
        <v>44</v>
      </c>
      <c r="D757">
        <v>903</v>
      </c>
      <c r="E757">
        <v>92</v>
      </c>
      <c r="F757">
        <v>95</v>
      </c>
      <c r="G757">
        <v>69.900000000000006</v>
      </c>
      <c r="H757">
        <v>6430.8</v>
      </c>
      <c r="I757">
        <v>3.8016304349999999</v>
      </c>
      <c r="J757">
        <v>6</v>
      </c>
      <c r="K757">
        <v>2600</v>
      </c>
      <c r="L757">
        <v>4.0999999999999996</v>
      </c>
      <c r="M757">
        <v>23</v>
      </c>
      <c r="N757">
        <v>8</v>
      </c>
      <c r="O757">
        <v>3</v>
      </c>
      <c r="P757">
        <v>5</v>
      </c>
      <c r="Q757">
        <v>2018</v>
      </c>
      <c r="R757">
        <v>22.276029059999999</v>
      </c>
      <c r="S757">
        <v>15000</v>
      </c>
      <c r="T757">
        <v>69.900000000000006</v>
      </c>
      <c r="U757">
        <v>4.0999999999999996</v>
      </c>
      <c r="V757">
        <v>3.8016304349999999</v>
      </c>
      <c r="W757">
        <v>35</v>
      </c>
      <c r="X757">
        <v>3.7</v>
      </c>
      <c r="Y757">
        <v>14.634545449999999</v>
      </c>
      <c r="Z757">
        <v>99.9</v>
      </c>
      <c r="AA757">
        <v>4.4000000000000004</v>
      </c>
      <c r="AB757">
        <v>19.41076923</v>
      </c>
      <c r="AC757">
        <v>69.900000000000006</v>
      </c>
      <c r="AD757" s="1">
        <v>43104</v>
      </c>
      <c r="AE757" t="s">
        <v>115</v>
      </c>
    </row>
    <row r="758" spans="1:31" x14ac:dyDescent="0.3">
      <c r="A758" t="s">
        <v>69</v>
      </c>
      <c r="B758" t="s">
        <v>36</v>
      </c>
      <c r="C758">
        <v>59</v>
      </c>
      <c r="D758">
        <v>341</v>
      </c>
      <c r="E758">
        <v>1</v>
      </c>
      <c r="F758">
        <v>137</v>
      </c>
      <c r="G758">
        <v>49.9</v>
      </c>
      <c r="H758">
        <v>49.9</v>
      </c>
      <c r="I758">
        <v>35.86</v>
      </c>
      <c r="J758">
        <v>2</v>
      </c>
      <c r="K758">
        <v>1850</v>
      </c>
      <c r="L758">
        <v>4.3</v>
      </c>
      <c r="M758">
        <v>23</v>
      </c>
      <c r="N758">
        <v>8</v>
      </c>
      <c r="O758">
        <v>2</v>
      </c>
      <c r="P758">
        <v>1</v>
      </c>
      <c r="Q758">
        <v>2018</v>
      </c>
      <c r="R758">
        <v>4.1666666670000003</v>
      </c>
      <c r="S758">
        <v>32560</v>
      </c>
      <c r="T758">
        <v>49.9</v>
      </c>
      <c r="U758">
        <v>4.0999999999999996</v>
      </c>
      <c r="V758">
        <v>19.495000000000001</v>
      </c>
      <c r="W758">
        <v>49.9</v>
      </c>
      <c r="X758">
        <v>4.2</v>
      </c>
      <c r="Y758">
        <v>15.841034479999999</v>
      </c>
      <c r="Z758">
        <v>49.9</v>
      </c>
      <c r="AA758">
        <v>4.0999999999999996</v>
      </c>
      <c r="AB758">
        <v>16.505128209999999</v>
      </c>
      <c r="AC758">
        <v>49.9</v>
      </c>
      <c r="AD758" s="1">
        <v>43103</v>
      </c>
      <c r="AE758" t="s">
        <v>123</v>
      </c>
    </row>
    <row r="759" spans="1:31" x14ac:dyDescent="0.3">
      <c r="A759" t="s">
        <v>47</v>
      </c>
      <c r="B759" t="s">
        <v>32</v>
      </c>
      <c r="C759">
        <v>51</v>
      </c>
      <c r="D759">
        <v>625</v>
      </c>
      <c r="E759">
        <v>12</v>
      </c>
      <c r="F759">
        <v>98</v>
      </c>
      <c r="G759">
        <v>349.90000000000003</v>
      </c>
      <c r="H759">
        <v>4198.8</v>
      </c>
      <c r="I759">
        <v>28.41416667</v>
      </c>
      <c r="J759">
        <v>1</v>
      </c>
      <c r="K759">
        <v>900</v>
      </c>
      <c r="L759">
        <v>4.3</v>
      </c>
      <c r="M759">
        <v>23</v>
      </c>
      <c r="N759">
        <v>8</v>
      </c>
      <c r="O759">
        <v>2</v>
      </c>
      <c r="P759">
        <v>1</v>
      </c>
      <c r="Q759">
        <v>2018</v>
      </c>
      <c r="R759">
        <v>12.77173913</v>
      </c>
      <c r="S759">
        <v>11400</v>
      </c>
      <c r="T759">
        <v>23.99</v>
      </c>
      <c r="U759">
        <v>4.3</v>
      </c>
      <c r="V759">
        <v>11.28736842</v>
      </c>
      <c r="W759">
        <v>89.99</v>
      </c>
      <c r="X759">
        <v>4.0999999999999996</v>
      </c>
      <c r="Y759">
        <v>14.811</v>
      </c>
      <c r="Z759">
        <v>58.99</v>
      </c>
      <c r="AA759">
        <v>3.9</v>
      </c>
      <c r="AB759">
        <v>22.678333330000001</v>
      </c>
      <c r="AC759">
        <v>349.9</v>
      </c>
      <c r="AD759" s="1">
        <v>43103</v>
      </c>
      <c r="AE759" t="s">
        <v>114</v>
      </c>
    </row>
    <row r="760" spans="1:31" x14ac:dyDescent="0.3">
      <c r="A760" t="s">
        <v>62</v>
      </c>
      <c r="B760" t="s">
        <v>32</v>
      </c>
      <c r="C760">
        <v>48</v>
      </c>
      <c r="D760">
        <v>575</v>
      </c>
      <c r="E760">
        <v>19</v>
      </c>
      <c r="F760">
        <v>98</v>
      </c>
      <c r="G760">
        <v>23.99</v>
      </c>
      <c r="H760">
        <v>455.81</v>
      </c>
      <c r="I760">
        <v>11.28736842</v>
      </c>
      <c r="J760">
        <v>1</v>
      </c>
      <c r="K760">
        <v>100</v>
      </c>
      <c r="L760">
        <v>4.3</v>
      </c>
      <c r="M760">
        <v>23</v>
      </c>
      <c r="N760">
        <v>8</v>
      </c>
      <c r="O760">
        <v>2</v>
      </c>
      <c r="P760">
        <v>1</v>
      </c>
      <c r="Q760">
        <v>2018</v>
      </c>
      <c r="R760">
        <v>33.928571429999998</v>
      </c>
      <c r="S760">
        <v>4500</v>
      </c>
      <c r="T760">
        <v>19.989999999999998</v>
      </c>
      <c r="U760">
        <v>4.3</v>
      </c>
      <c r="V760">
        <v>11.28736842</v>
      </c>
      <c r="W760">
        <v>89.99</v>
      </c>
      <c r="X760">
        <v>4.0999999999999996</v>
      </c>
      <c r="Y760">
        <v>14.811</v>
      </c>
      <c r="Z760">
        <v>58.99</v>
      </c>
      <c r="AA760">
        <v>3.9</v>
      </c>
      <c r="AB760">
        <v>22.678333330000001</v>
      </c>
      <c r="AC760">
        <v>23.99</v>
      </c>
      <c r="AD760" s="1">
        <v>43103</v>
      </c>
      <c r="AE760" t="s">
        <v>122</v>
      </c>
    </row>
    <row r="761" spans="1:31" x14ac:dyDescent="0.3">
      <c r="A761" t="s">
        <v>79</v>
      </c>
      <c r="B761" t="s">
        <v>32</v>
      </c>
      <c r="C761">
        <v>55</v>
      </c>
      <c r="D761">
        <v>388</v>
      </c>
      <c r="E761">
        <v>15</v>
      </c>
      <c r="F761">
        <v>98</v>
      </c>
      <c r="G761">
        <v>29.9</v>
      </c>
      <c r="H761">
        <v>448.5</v>
      </c>
      <c r="I761">
        <v>9.5513333330000005</v>
      </c>
      <c r="J761">
        <v>1</v>
      </c>
      <c r="K761">
        <v>250</v>
      </c>
      <c r="L761">
        <v>4.5</v>
      </c>
      <c r="M761">
        <v>23</v>
      </c>
      <c r="N761">
        <v>8</v>
      </c>
      <c r="O761">
        <v>2</v>
      </c>
      <c r="P761">
        <v>1</v>
      </c>
      <c r="Q761">
        <v>2018</v>
      </c>
      <c r="R761">
        <v>12.09677419</v>
      </c>
      <c r="S761">
        <v>1200</v>
      </c>
      <c r="T761">
        <v>23.99</v>
      </c>
      <c r="U761">
        <v>4.3</v>
      </c>
      <c r="V761">
        <v>11.28736842</v>
      </c>
      <c r="W761">
        <v>89.99</v>
      </c>
      <c r="X761">
        <v>4.0999999999999996</v>
      </c>
      <c r="Y761">
        <v>14.811</v>
      </c>
      <c r="Z761">
        <v>58.99</v>
      </c>
      <c r="AA761">
        <v>3.9</v>
      </c>
      <c r="AB761">
        <v>22.678333330000001</v>
      </c>
      <c r="AC761">
        <v>29.9</v>
      </c>
      <c r="AD761" s="1">
        <v>43103</v>
      </c>
      <c r="AE761" t="s">
        <v>122</v>
      </c>
    </row>
    <row r="762" spans="1:31" x14ac:dyDescent="0.3">
      <c r="A762" t="s">
        <v>55</v>
      </c>
      <c r="B762" t="s">
        <v>40</v>
      </c>
      <c r="C762">
        <v>54</v>
      </c>
      <c r="D762">
        <v>1012</v>
      </c>
      <c r="E762">
        <v>3</v>
      </c>
      <c r="F762">
        <v>102</v>
      </c>
      <c r="G762">
        <v>99.990000000000009</v>
      </c>
      <c r="H762">
        <v>299.97000000000003</v>
      </c>
      <c r="I762">
        <v>15.93333333</v>
      </c>
      <c r="J762">
        <v>1</v>
      </c>
      <c r="K762">
        <v>1200</v>
      </c>
      <c r="L762">
        <v>4.2</v>
      </c>
      <c r="M762">
        <v>23</v>
      </c>
      <c r="N762">
        <v>8</v>
      </c>
      <c r="O762">
        <v>2</v>
      </c>
      <c r="P762">
        <v>1</v>
      </c>
      <c r="Q762">
        <v>2018</v>
      </c>
      <c r="R762">
        <v>33.333333330000002</v>
      </c>
      <c r="S762">
        <v>15750</v>
      </c>
      <c r="T762">
        <v>99.99</v>
      </c>
      <c r="U762">
        <v>4.2</v>
      </c>
      <c r="V762">
        <v>16.54</v>
      </c>
      <c r="W762">
        <v>129.99</v>
      </c>
      <c r="X762">
        <v>4.3</v>
      </c>
      <c r="Y762">
        <v>17.41</v>
      </c>
      <c r="Z762">
        <v>29.5</v>
      </c>
      <c r="AA762">
        <v>4.4000000000000004</v>
      </c>
      <c r="AB762">
        <v>16.53263158</v>
      </c>
      <c r="AC762">
        <v>99.99</v>
      </c>
      <c r="AD762" s="1">
        <v>43103</v>
      </c>
      <c r="AE762" t="s">
        <v>115</v>
      </c>
    </row>
    <row r="763" spans="1:31" x14ac:dyDescent="0.3">
      <c r="A763" t="s">
        <v>77</v>
      </c>
      <c r="B763" t="s">
        <v>32</v>
      </c>
      <c r="C763">
        <v>50</v>
      </c>
      <c r="D763">
        <v>1257</v>
      </c>
      <c r="E763">
        <v>38</v>
      </c>
      <c r="F763">
        <v>159</v>
      </c>
      <c r="G763">
        <v>64.989999999999995</v>
      </c>
      <c r="H763">
        <v>2469.62</v>
      </c>
      <c r="I763">
        <v>25.346</v>
      </c>
      <c r="J763">
        <v>1</v>
      </c>
      <c r="K763">
        <v>350</v>
      </c>
      <c r="L763">
        <v>3.9</v>
      </c>
      <c r="M763">
        <v>23</v>
      </c>
      <c r="N763">
        <v>8</v>
      </c>
      <c r="O763">
        <v>3</v>
      </c>
      <c r="P763">
        <v>5</v>
      </c>
      <c r="Q763">
        <v>2018</v>
      </c>
      <c r="R763">
        <v>25.333333329999999</v>
      </c>
      <c r="S763">
        <v>2964</v>
      </c>
      <c r="T763">
        <v>23.99</v>
      </c>
      <c r="U763">
        <v>4.3</v>
      </c>
      <c r="V763">
        <v>7.9885714290000003</v>
      </c>
      <c r="W763">
        <v>79.989999999999995</v>
      </c>
      <c r="X763">
        <v>4.0999999999999996</v>
      </c>
      <c r="Y763">
        <v>21.943124999999998</v>
      </c>
      <c r="Z763">
        <v>58.99</v>
      </c>
      <c r="AA763">
        <v>3.9</v>
      </c>
      <c r="AB763">
        <v>9.4224999999999994</v>
      </c>
      <c r="AC763">
        <v>64.989999999999995</v>
      </c>
      <c r="AD763" s="1">
        <v>43103</v>
      </c>
      <c r="AE763" t="s">
        <v>115</v>
      </c>
    </row>
    <row r="764" spans="1:31" x14ac:dyDescent="0.3">
      <c r="A764" t="s">
        <v>48</v>
      </c>
      <c r="B764" t="s">
        <v>49</v>
      </c>
      <c r="C764">
        <v>29</v>
      </c>
      <c r="D764">
        <v>178</v>
      </c>
      <c r="E764">
        <v>17</v>
      </c>
      <c r="F764">
        <v>16</v>
      </c>
      <c r="G764">
        <v>119.89999999999999</v>
      </c>
      <c r="H764">
        <v>2038.3</v>
      </c>
      <c r="I764">
        <v>15.852352939999999</v>
      </c>
      <c r="J764">
        <v>1</v>
      </c>
      <c r="K764">
        <v>400</v>
      </c>
      <c r="L764">
        <v>4.4000000000000004</v>
      </c>
      <c r="M764">
        <v>23</v>
      </c>
      <c r="N764">
        <v>8</v>
      </c>
      <c r="O764">
        <v>3</v>
      </c>
      <c r="P764">
        <v>5</v>
      </c>
      <c r="Q764">
        <v>2018</v>
      </c>
      <c r="R764">
        <v>20.731707320000002</v>
      </c>
      <c r="S764">
        <v>4693</v>
      </c>
      <c r="T764">
        <v>119.9</v>
      </c>
      <c r="U764">
        <v>4.4000000000000004</v>
      </c>
      <c r="V764">
        <v>15.852352939999999</v>
      </c>
      <c r="W764">
        <v>119.9</v>
      </c>
      <c r="X764">
        <v>4.4000000000000004</v>
      </c>
      <c r="Y764">
        <v>15.852352939999999</v>
      </c>
      <c r="Z764">
        <v>119.9</v>
      </c>
      <c r="AA764">
        <v>4.4000000000000004</v>
      </c>
      <c r="AB764">
        <v>15.852352939999999</v>
      </c>
      <c r="AC764">
        <v>117.97499999999999</v>
      </c>
      <c r="AD764" s="1">
        <v>43103</v>
      </c>
      <c r="AE764" t="s">
        <v>123</v>
      </c>
    </row>
    <row r="765" spans="1:31" x14ac:dyDescent="0.3">
      <c r="A765" t="s">
        <v>65</v>
      </c>
      <c r="B765" t="s">
        <v>66</v>
      </c>
      <c r="C765">
        <v>49</v>
      </c>
      <c r="D765">
        <v>829</v>
      </c>
      <c r="E765">
        <v>17</v>
      </c>
      <c r="F765">
        <v>90</v>
      </c>
      <c r="G765">
        <v>35</v>
      </c>
      <c r="H765">
        <v>595</v>
      </c>
      <c r="I765">
        <v>13.46941176</v>
      </c>
      <c r="J765">
        <v>1</v>
      </c>
      <c r="K765">
        <v>850</v>
      </c>
      <c r="L765">
        <v>3.7</v>
      </c>
      <c r="M765">
        <v>21</v>
      </c>
      <c r="N765">
        <v>9</v>
      </c>
      <c r="O765">
        <v>1</v>
      </c>
      <c r="P765">
        <v>4</v>
      </c>
      <c r="Q765">
        <v>2018</v>
      </c>
      <c r="R765">
        <v>17.89473684</v>
      </c>
      <c r="S765">
        <v>10000</v>
      </c>
      <c r="T765">
        <v>69.900000000000006</v>
      </c>
      <c r="U765">
        <v>4.0999999999999996</v>
      </c>
      <c r="V765">
        <v>9.0715662649999995</v>
      </c>
      <c r="W765">
        <v>35</v>
      </c>
      <c r="X765">
        <v>3.7</v>
      </c>
      <c r="Y765">
        <v>13.46941176</v>
      </c>
      <c r="Z765">
        <v>99.9</v>
      </c>
      <c r="AA765">
        <v>4.4000000000000004</v>
      </c>
      <c r="AB765">
        <v>23.32769231</v>
      </c>
      <c r="AC765">
        <v>35.485714289999997</v>
      </c>
      <c r="AD765" s="1">
        <v>43102</v>
      </c>
      <c r="AE765" t="s">
        <v>116</v>
      </c>
    </row>
    <row r="766" spans="1:31" x14ac:dyDescent="0.3">
      <c r="A766" t="s">
        <v>54</v>
      </c>
      <c r="B766" t="s">
        <v>32</v>
      </c>
      <c r="C766">
        <v>59</v>
      </c>
      <c r="D766">
        <v>492</v>
      </c>
      <c r="E766">
        <v>14</v>
      </c>
      <c r="F766">
        <v>118</v>
      </c>
      <c r="G766">
        <v>79.989999999999995</v>
      </c>
      <c r="H766">
        <v>1119.8599999999999</v>
      </c>
      <c r="I766">
        <v>14.484999999999999</v>
      </c>
      <c r="J766">
        <v>3</v>
      </c>
      <c r="K766">
        <v>250</v>
      </c>
      <c r="L766">
        <v>4.0999999999999996</v>
      </c>
      <c r="M766">
        <v>21</v>
      </c>
      <c r="N766">
        <v>9</v>
      </c>
      <c r="O766">
        <v>1</v>
      </c>
      <c r="P766">
        <v>4</v>
      </c>
      <c r="Q766">
        <v>2018</v>
      </c>
      <c r="R766">
        <v>12.38938053</v>
      </c>
      <c r="S766">
        <v>3960</v>
      </c>
      <c r="T766">
        <v>79.989999999999995</v>
      </c>
      <c r="U766">
        <v>4.0999999999999996</v>
      </c>
      <c r="V766">
        <v>14.484999999999999</v>
      </c>
      <c r="W766">
        <v>79.989999999999995</v>
      </c>
      <c r="X766">
        <v>4.0999999999999996</v>
      </c>
      <c r="Y766">
        <v>14.484999999999999</v>
      </c>
      <c r="Z766">
        <v>58.99</v>
      </c>
      <c r="AA766">
        <v>3.9</v>
      </c>
      <c r="AB766">
        <v>16.302727269999998</v>
      </c>
      <c r="AC766">
        <v>83.74</v>
      </c>
      <c r="AD766" s="1">
        <v>43102</v>
      </c>
      <c r="AE766" t="s">
        <v>114</v>
      </c>
    </row>
    <row r="767" spans="1:31" x14ac:dyDescent="0.3">
      <c r="A767" t="s">
        <v>51</v>
      </c>
      <c r="B767" t="s">
        <v>36</v>
      </c>
      <c r="C767">
        <v>57</v>
      </c>
      <c r="D767">
        <v>339</v>
      </c>
      <c r="E767">
        <v>6</v>
      </c>
      <c r="F767">
        <v>54</v>
      </c>
      <c r="G767">
        <v>49.9</v>
      </c>
      <c r="H767">
        <v>299.39999999999998</v>
      </c>
      <c r="I767">
        <v>20.99</v>
      </c>
      <c r="J767">
        <v>2</v>
      </c>
      <c r="K767">
        <v>1800</v>
      </c>
      <c r="L767">
        <v>4.2</v>
      </c>
      <c r="M767">
        <v>22</v>
      </c>
      <c r="N767">
        <v>9</v>
      </c>
      <c r="O767">
        <v>1</v>
      </c>
      <c r="P767">
        <v>7</v>
      </c>
      <c r="Q767">
        <v>2018</v>
      </c>
      <c r="R767">
        <v>8.711433757</v>
      </c>
      <c r="S767">
        <v>32560</v>
      </c>
      <c r="T767">
        <v>49.91</v>
      </c>
      <c r="U767">
        <v>4.0999999999999996</v>
      </c>
      <c r="V767">
        <v>28.373333330000001</v>
      </c>
      <c r="W767">
        <v>49.9</v>
      </c>
      <c r="X767">
        <v>4.2</v>
      </c>
      <c r="Y767">
        <v>33.281428570000003</v>
      </c>
      <c r="Z767">
        <v>49.9</v>
      </c>
      <c r="AA767">
        <v>4.0999999999999996</v>
      </c>
      <c r="AB767">
        <v>20.99</v>
      </c>
      <c r="AC767">
        <v>49.9</v>
      </c>
      <c r="AD767" s="1">
        <v>43102</v>
      </c>
      <c r="AE767" t="s">
        <v>123</v>
      </c>
    </row>
    <row r="768" spans="1:31" x14ac:dyDescent="0.3">
      <c r="A768" t="s">
        <v>37</v>
      </c>
      <c r="B768" t="s">
        <v>36</v>
      </c>
      <c r="C768">
        <v>59</v>
      </c>
      <c r="D768">
        <v>341</v>
      </c>
      <c r="E768">
        <v>35</v>
      </c>
      <c r="F768">
        <v>116</v>
      </c>
      <c r="G768">
        <v>53.9</v>
      </c>
      <c r="H768">
        <v>1886.5</v>
      </c>
      <c r="I768">
        <v>21.852857140000001</v>
      </c>
      <c r="J768">
        <v>2</v>
      </c>
      <c r="K768">
        <v>1750</v>
      </c>
      <c r="L768">
        <v>4.2</v>
      </c>
      <c r="M768">
        <v>22</v>
      </c>
      <c r="N768">
        <v>9</v>
      </c>
      <c r="O768">
        <v>1</v>
      </c>
      <c r="P768">
        <v>3</v>
      </c>
      <c r="Q768">
        <v>2018</v>
      </c>
      <c r="R768">
        <v>20.348837209999999</v>
      </c>
      <c r="S768">
        <v>32560</v>
      </c>
      <c r="T768">
        <v>53.9</v>
      </c>
      <c r="U768">
        <v>4.0999999999999996</v>
      </c>
      <c r="V768">
        <v>20.359677420000001</v>
      </c>
      <c r="W768">
        <v>53.9</v>
      </c>
      <c r="X768">
        <v>4.2</v>
      </c>
      <c r="Y768">
        <v>21.852857140000001</v>
      </c>
      <c r="Z768">
        <v>53.9</v>
      </c>
      <c r="AA768">
        <v>4.0999999999999996</v>
      </c>
      <c r="AB768">
        <v>19.024230769999999</v>
      </c>
      <c r="AC768">
        <v>50.9</v>
      </c>
      <c r="AD768" s="1">
        <v>43102</v>
      </c>
      <c r="AE768" t="s">
        <v>123</v>
      </c>
    </row>
    <row r="769" spans="1:31" x14ac:dyDescent="0.3">
      <c r="A769" t="s">
        <v>51</v>
      </c>
      <c r="B769" t="s">
        <v>36</v>
      </c>
      <c r="C769">
        <v>57</v>
      </c>
      <c r="D769">
        <v>339</v>
      </c>
      <c r="E769">
        <v>8</v>
      </c>
      <c r="F769">
        <v>111</v>
      </c>
      <c r="G769">
        <v>53.9</v>
      </c>
      <c r="H769">
        <v>431.2</v>
      </c>
      <c r="I769">
        <v>19.563749999999999</v>
      </c>
      <c r="J769">
        <v>2</v>
      </c>
      <c r="K769">
        <v>1800</v>
      </c>
      <c r="L769">
        <v>4.2</v>
      </c>
      <c r="M769">
        <v>21</v>
      </c>
      <c r="N769">
        <v>9</v>
      </c>
      <c r="O769">
        <v>1</v>
      </c>
      <c r="P769">
        <v>4</v>
      </c>
      <c r="Q769">
        <v>2018</v>
      </c>
      <c r="R769">
        <v>7.8796128249999997</v>
      </c>
      <c r="S769">
        <v>32560</v>
      </c>
      <c r="T769">
        <v>55.1</v>
      </c>
      <c r="U769">
        <v>4.0999999999999996</v>
      </c>
      <c r="V769">
        <v>5.2817391300000001</v>
      </c>
      <c r="W769">
        <v>53.9</v>
      </c>
      <c r="X769">
        <v>4.2</v>
      </c>
      <c r="Y769">
        <v>19.46846154</v>
      </c>
      <c r="Z769">
        <v>53.9</v>
      </c>
      <c r="AA769">
        <v>4.0999999999999996</v>
      </c>
      <c r="AB769">
        <v>19.071428569999998</v>
      </c>
      <c r="AC769">
        <v>53.9</v>
      </c>
      <c r="AD769" s="1">
        <v>43102</v>
      </c>
      <c r="AE769" t="s">
        <v>122</v>
      </c>
    </row>
    <row r="770" spans="1:31" x14ac:dyDescent="0.3">
      <c r="A770" t="s">
        <v>70</v>
      </c>
      <c r="B770" t="s">
        <v>26</v>
      </c>
      <c r="C770">
        <v>39</v>
      </c>
      <c r="D770">
        <v>161</v>
      </c>
      <c r="E770">
        <v>19</v>
      </c>
      <c r="F770">
        <v>62</v>
      </c>
      <c r="G770">
        <v>39.989999999999995</v>
      </c>
      <c r="H770">
        <v>759.81</v>
      </c>
      <c r="I770">
        <v>16.533684210000001</v>
      </c>
      <c r="J770">
        <v>2</v>
      </c>
      <c r="K770">
        <v>350</v>
      </c>
      <c r="L770">
        <v>4</v>
      </c>
      <c r="M770">
        <v>23</v>
      </c>
      <c r="N770">
        <v>8</v>
      </c>
      <c r="O770">
        <v>2</v>
      </c>
      <c r="P770">
        <v>1</v>
      </c>
      <c r="Q770">
        <v>2018</v>
      </c>
      <c r="R770">
        <v>17.757009350000001</v>
      </c>
      <c r="S770">
        <v>3800</v>
      </c>
      <c r="T770">
        <v>86.9</v>
      </c>
      <c r="U770">
        <v>3.9</v>
      </c>
      <c r="V770">
        <v>19.383529410000001</v>
      </c>
      <c r="W770">
        <v>39.99</v>
      </c>
      <c r="X770">
        <v>4</v>
      </c>
      <c r="Y770">
        <v>16.533684210000001</v>
      </c>
      <c r="Z770">
        <v>39.99</v>
      </c>
      <c r="AA770">
        <v>4</v>
      </c>
      <c r="AB770">
        <v>16.533684210000001</v>
      </c>
      <c r="AC770">
        <v>39.99</v>
      </c>
      <c r="AD770" s="1">
        <v>43102</v>
      </c>
      <c r="AE770" t="s">
        <v>122</v>
      </c>
    </row>
    <row r="771" spans="1:31" x14ac:dyDescent="0.3">
      <c r="A771" t="s">
        <v>24</v>
      </c>
      <c r="B771" t="s">
        <v>33</v>
      </c>
      <c r="C771">
        <v>42</v>
      </c>
      <c r="D771">
        <v>236</v>
      </c>
      <c r="E771">
        <v>17</v>
      </c>
      <c r="F771">
        <v>260</v>
      </c>
      <c r="G771">
        <v>199</v>
      </c>
      <c r="H771">
        <v>3383</v>
      </c>
      <c r="I771">
        <v>15.345000000000001</v>
      </c>
      <c r="J771">
        <v>1</v>
      </c>
      <c r="K771">
        <v>342</v>
      </c>
      <c r="L771">
        <v>4.0999999999999996</v>
      </c>
      <c r="M771">
        <v>23</v>
      </c>
      <c r="N771">
        <v>8</v>
      </c>
      <c r="O771">
        <v>3</v>
      </c>
      <c r="P771">
        <v>5</v>
      </c>
      <c r="Q771">
        <v>2018</v>
      </c>
      <c r="R771">
        <v>22.07792208</v>
      </c>
      <c r="S771">
        <v>3510</v>
      </c>
      <c r="T771">
        <v>103.79252339999999</v>
      </c>
      <c r="U771">
        <v>4.2</v>
      </c>
      <c r="V771">
        <v>9.5438596000000001E-2</v>
      </c>
      <c r="W771">
        <v>105</v>
      </c>
      <c r="X771">
        <v>4.2</v>
      </c>
      <c r="Y771">
        <v>11.3772973</v>
      </c>
      <c r="Z771">
        <v>132.53125</v>
      </c>
      <c r="AA771">
        <v>3.8</v>
      </c>
      <c r="AB771">
        <v>15.7621875</v>
      </c>
      <c r="AC771">
        <v>204.3846154</v>
      </c>
      <c r="AD771" s="1">
        <v>43102</v>
      </c>
      <c r="AE771" t="s">
        <v>115</v>
      </c>
    </row>
    <row r="772" spans="1:31" x14ac:dyDescent="0.3">
      <c r="A772" t="s">
        <v>72</v>
      </c>
      <c r="B772" t="s">
        <v>66</v>
      </c>
      <c r="C772">
        <v>44</v>
      </c>
      <c r="D772">
        <v>903</v>
      </c>
      <c r="E772">
        <v>83</v>
      </c>
      <c r="F772">
        <v>92</v>
      </c>
      <c r="G772">
        <v>69.899999999999991</v>
      </c>
      <c r="H772">
        <v>5801.7</v>
      </c>
      <c r="I772">
        <v>9.0715662649999995</v>
      </c>
      <c r="J772">
        <v>6</v>
      </c>
      <c r="K772">
        <v>2600</v>
      </c>
      <c r="L772">
        <v>4.0999999999999996</v>
      </c>
      <c r="M772">
        <v>21</v>
      </c>
      <c r="N772">
        <v>9</v>
      </c>
      <c r="O772">
        <v>1</v>
      </c>
      <c r="P772">
        <v>4</v>
      </c>
      <c r="Q772">
        <v>2018</v>
      </c>
      <c r="R772">
        <v>20.096852299999998</v>
      </c>
      <c r="S772">
        <v>15000</v>
      </c>
      <c r="T772">
        <v>69.900000000000006</v>
      </c>
      <c r="U772">
        <v>4.0999999999999996</v>
      </c>
      <c r="V772">
        <v>9.0715662649999995</v>
      </c>
      <c r="W772">
        <v>35</v>
      </c>
      <c r="X772">
        <v>3.7</v>
      </c>
      <c r="Y772">
        <v>13.46941176</v>
      </c>
      <c r="Z772">
        <v>99.9</v>
      </c>
      <c r="AA772">
        <v>4.4000000000000004</v>
      </c>
      <c r="AB772">
        <v>23.32769231</v>
      </c>
      <c r="AC772">
        <v>69.900000000000006</v>
      </c>
      <c r="AD772" s="1">
        <v>43101</v>
      </c>
      <c r="AE772" t="s">
        <v>115</v>
      </c>
    </row>
    <row r="773" spans="1:31" x14ac:dyDescent="0.3">
      <c r="A773" t="s">
        <v>61</v>
      </c>
      <c r="B773" t="s">
        <v>36</v>
      </c>
      <c r="C773">
        <v>33</v>
      </c>
      <c r="D773">
        <v>2188</v>
      </c>
      <c r="E773">
        <v>7</v>
      </c>
      <c r="F773">
        <v>46</v>
      </c>
      <c r="G773">
        <v>139</v>
      </c>
      <c r="H773">
        <v>973</v>
      </c>
      <c r="I773">
        <v>73.59</v>
      </c>
      <c r="J773">
        <v>2</v>
      </c>
      <c r="K773">
        <v>7650</v>
      </c>
      <c r="L773">
        <v>4.2</v>
      </c>
      <c r="M773">
        <v>23</v>
      </c>
      <c r="N773">
        <v>8</v>
      </c>
      <c r="O773">
        <v>1</v>
      </c>
      <c r="P773">
        <v>8</v>
      </c>
      <c r="Q773">
        <v>2018</v>
      </c>
      <c r="R773">
        <v>8.9743589739999994</v>
      </c>
      <c r="S773">
        <v>8000</v>
      </c>
      <c r="T773">
        <v>49.91</v>
      </c>
      <c r="U773">
        <v>4.0999999999999996</v>
      </c>
      <c r="V773">
        <v>20.32833333</v>
      </c>
      <c r="W773">
        <v>49.9</v>
      </c>
      <c r="X773">
        <v>4.2</v>
      </c>
      <c r="Y773">
        <v>36.442</v>
      </c>
      <c r="Z773">
        <v>49.9</v>
      </c>
      <c r="AA773">
        <v>4.0999999999999996</v>
      </c>
      <c r="AB773">
        <v>32.32</v>
      </c>
      <c r="AC773">
        <v>139</v>
      </c>
      <c r="AD773" s="1">
        <v>43101</v>
      </c>
      <c r="AE773" t="s">
        <v>114</v>
      </c>
    </row>
    <row r="774" spans="1:31" x14ac:dyDescent="0.3">
      <c r="A774" t="s">
        <v>48</v>
      </c>
      <c r="B774" t="s">
        <v>49</v>
      </c>
      <c r="C774">
        <v>29</v>
      </c>
      <c r="D774">
        <v>178</v>
      </c>
      <c r="E774">
        <v>6</v>
      </c>
      <c r="F774">
        <v>15</v>
      </c>
      <c r="G774">
        <v>117.89999999999999</v>
      </c>
      <c r="H774">
        <v>707.4</v>
      </c>
      <c r="I774">
        <v>14.03833333</v>
      </c>
      <c r="J774">
        <v>1</v>
      </c>
      <c r="K774">
        <v>400</v>
      </c>
      <c r="L774">
        <v>4.4000000000000004</v>
      </c>
      <c r="M774">
        <v>23</v>
      </c>
      <c r="N774">
        <v>8</v>
      </c>
      <c r="O774">
        <v>2</v>
      </c>
      <c r="P774">
        <v>1</v>
      </c>
      <c r="Q774">
        <v>2018</v>
      </c>
      <c r="R774">
        <v>7.3170731709999997</v>
      </c>
      <c r="S774">
        <v>4693</v>
      </c>
      <c r="T774">
        <v>56.99</v>
      </c>
      <c r="U774">
        <v>4.3</v>
      </c>
      <c r="V774">
        <v>12.215</v>
      </c>
      <c r="W774">
        <v>117.9</v>
      </c>
      <c r="X774">
        <v>4.4000000000000004</v>
      </c>
      <c r="Y774">
        <v>14.03833333</v>
      </c>
      <c r="Z774">
        <v>117.9</v>
      </c>
      <c r="AA774">
        <v>4.4000000000000004</v>
      </c>
      <c r="AB774">
        <v>14.03833333</v>
      </c>
      <c r="AC774">
        <v>118</v>
      </c>
      <c r="AD774" s="1">
        <v>43101</v>
      </c>
      <c r="AE774" t="s">
        <v>115</v>
      </c>
    </row>
    <row r="775" spans="1:31" x14ac:dyDescent="0.3">
      <c r="A775" t="s">
        <v>29</v>
      </c>
      <c r="B775" t="s">
        <v>30</v>
      </c>
      <c r="C775">
        <v>45</v>
      </c>
      <c r="D775">
        <v>236</v>
      </c>
      <c r="E775">
        <v>1</v>
      </c>
      <c r="F775">
        <v>35</v>
      </c>
      <c r="G775">
        <v>98.9</v>
      </c>
      <c r="H775">
        <v>98.9</v>
      </c>
      <c r="I775">
        <v>13.71</v>
      </c>
      <c r="J775">
        <v>1</v>
      </c>
      <c r="K775">
        <v>173</v>
      </c>
      <c r="L775">
        <v>4</v>
      </c>
      <c r="M775">
        <v>21</v>
      </c>
      <c r="N775">
        <v>10</v>
      </c>
      <c r="O775">
        <v>1</v>
      </c>
      <c r="P775">
        <v>12</v>
      </c>
      <c r="Q775">
        <v>2017</v>
      </c>
      <c r="R775">
        <v>2.7027027029999999</v>
      </c>
      <c r="S775">
        <v>2808</v>
      </c>
      <c r="T775">
        <v>145.70428570000001</v>
      </c>
      <c r="U775">
        <v>4.2</v>
      </c>
      <c r="V775">
        <v>38.57</v>
      </c>
      <c r="W775">
        <v>98.9</v>
      </c>
      <c r="X775">
        <v>4</v>
      </c>
      <c r="Y775">
        <v>13.71</v>
      </c>
      <c r="Z775">
        <v>109.9</v>
      </c>
      <c r="AA775">
        <v>3.5</v>
      </c>
      <c r="AB775">
        <v>25.249166670000001</v>
      </c>
      <c r="AC775">
        <v>98.9</v>
      </c>
      <c r="AD775" s="1">
        <v>43100</v>
      </c>
      <c r="AE775" t="s">
        <v>122</v>
      </c>
    </row>
    <row r="776" spans="1:31" x14ac:dyDescent="0.3">
      <c r="A776" t="s">
        <v>79</v>
      </c>
      <c r="B776" t="s">
        <v>32</v>
      </c>
      <c r="C776">
        <v>55</v>
      </c>
      <c r="D776">
        <v>388</v>
      </c>
      <c r="E776">
        <v>6</v>
      </c>
      <c r="F776">
        <v>112</v>
      </c>
      <c r="G776">
        <v>29.900000000000002</v>
      </c>
      <c r="H776">
        <v>179.4</v>
      </c>
      <c r="I776">
        <v>10.115</v>
      </c>
      <c r="J776">
        <v>1</v>
      </c>
      <c r="K776">
        <v>250</v>
      </c>
      <c r="L776">
        <v>4.5</v>
      </c>
      <c r="M776">
        <v>21</v>
      </c>
      <c r="N776">
        <v>10</v>
      </c>
      <c r="O776">
        <v>1</v>
      </c>
      <c r="P776">
        <v>12</v>
      </c>
      <c r="Q776">
        <v>2017</v>
      </c>
      <c r="R776">
        <v>46.15384615</v>
      </c>
      <c r="S776">
        <v>1200</v>
      </c>
      <c r="T776">
        <v>23.99</v>
      </c>
      <c r="U776">
        <v>4.3</v>
      </c>
      <c r="V776">
        <v>12.45684211</v>
      </c>
      <c r="W776">
        <v>89.99</v>
      </c>
      <c r="X776">
        <v>4.0999999999999996</v>
      </c>
      <c r="Y776">
        <v>15.89473684</v>
      </c>
      <c r="Z776">
        <v>58.99</v>
      </c>
      <c r="AA776">
        <v>3.9</v>
      </c>
      <c r="AB776">
        <v>16.332222219999998</v>
      </c>
      <c r="AC776">
        <v>29.9</v>
      </c>
      <c r="AD776" s="1">
        <v>43100</v>
      </c>
      <c r="AE776" t="s">
        <v>122</v>
      </c>
    </row>
    <row r="777" spans="1:31" x14ac:dyDescent="0.3">
      <c r="A777" t="s">
        <v>73</v>
      </c>
      <c r="B777" t="s">
        <v>26</v>
      </c>
      <c r="C777">
        <v>54</v>
      </c>
      <c r="D777">
        <v>245</v>
      </c>
      <c r="E777">
        <v>18</v>
      </c>
      <c r="F777">
        <v>41</v>
      </c>
      <c r="G777">
        <v>88.566666666666663</v>
      </c>
      <c r="H777">
        <v>1594.2</v>
      </c>
      <c r="I777">
        <v>14.769215689999999</v>
      </c>
      <c r="J777">
        <v>1</v>
      </c>
      <c r="K777">
        <v>1383</v>
      </c>
      <c r="L777">
        <v>3.9</v>
      </c>
      <c r="M777">
        <v>21</v>
      </c>
      <c r="N777">
        <v>10</v>
      </c>
      <c r="O777">
        <v>1</v>
      </c>
      <c r="P777">
        <v>12</v>
      </c>
      <c r="Q777">
        <v>2017</v>
      </c>
      <c r="R777">
        <v>5.0139275769999996</v>
      </c>
      <c r="S777">
        <v>20000</v>
      </c>
      <c r="T777">
        <v>88.488235290000006</v>
      </c>
      <c r="U777">
        <v>3.9</v>
      </c>
      <c r="V777">
        <v>18.89833333</v>
      </c>
      <c r="W777">
        <v>88.488235290000006</v>
      </c>
      <c r="X777">
        <v>3.9</v>
      </c>
      <c r="Y777">
        <v>18.89833333</v>
      </c>
      <c r="Z777">
        <v>39.99</v>
      </c>
      <c r="AA777">
        <v>4</v>
      </c>
      <c r="AB777">
        <v>15.23</v>
      </c>
      <c r="AC777">
        <v>89.9</v>
      </c>
      <c r="AD777" s="1">
        <v>43100</v>
      </c>
      <c r="AE777" t="s">
        <v>115</v>
      </c>
    </row>
    <row r="778" spans="1:31" x14ac:dyDescent="0.3">
      <c r="A778" t="s">
        <v>41</v>
      </c>
      <c r="B778" t="s">
        <v>32</v>
      </c>
      <c r="C778">
        <v>60</v>
      </c>
      <c r="D778">
        <v>2644</v>
      </c>
      <c r="E778">
        <v>6</v>
      </c>
      <c r="F778">
        <v>112</v>
      </c>
      <c r="G778">
        <v>325</v>
      </c>
      <c r="H778">
        <v>1950</v>
      </c>
      <c r="I778">
        <v>17.583333329999999</v>
      </c>
      <c r="J778">
        <v>6</v>
      </c>
      <c r="K778">
        <v>400</v>
      </c>
      <c r="L778">
        <v>4.2</v>
      </c>
      <c r="M778">
        <v>21</v>
      </c>
      <c r="N778">
        <v>10</v>
      </c>
      <c r="O778">
        <v>1</v>
      </c>
      <c r="P778">
        <v>12</v>
      </c>
      <c r="Q778">
        <v>2017</v>
      </c>
      <c r="R778">
        <v>16.21621622</v>
      </c>
      <c r="S778">
        <v>2992</v>
      </c>
      <c r="T778">
        <v>23.99</v>
      </c>
      <c r="U778">
        <v>4.3</v>
      </c>
      <c r="V778">
        <v>12.45684211</v>
      </c>
      <c r="W778">
        <v>89.99</v>
      </c>
      <c r="X778">
        <v>4.0999999999999996</v>
      </c>
      <c r="Y778">
        <v>15.89473684</v>
      </c>
      <c r="Z778">
        <v>58.99</v>
      </c>
      <c r="AA778">
        <v>3.9</v>
      </c>
      <c r="AB778">
        <v>16.332222219999998</v>
      </c>
      <c r="AC778">
        <v>325</v>
      </c>
      <c r="AD778" s="1">
        <v>43100</v>
      </c>
      <c r="AE778" t="s">
        <v>114</v>
      </c>
    </row>
    <row r="779" spans="1:31" x14ac:dyDescent="0.3">
      <c r="A779" t="s">
        <v>60</v>
      </c>
      <c r="B779" t="s">
        <v>33</v>
      </c>
      <c r="C779">
        <v>35</v>
      </c>
      <c r="D779">
        <v>591</v>
      </c>
      <c r="E779">
        <v>6</v>
      </c>
      <c r="F779">
        <v>73</v>
      </c>
      <c r="G779">
        <v>149</v>
      </c>
      <c r="H779">
        <v>894</v>
      </c>
      <c r="I779">
        <v>17.00333333</v>
      </c>
      <c r="J779">
        <v>3</v>
      </c>
      <c r="K779">
        <v>444</v>
      </c>
      <c r="L779">
        <v>4</v>
      </c>
      <c r="M779">
        <v>21</v>
      </c>
      <c r="N779">
        <v>10</v>
      </c>
      <c r="O779">
        <v>1</v>
      </c>
      <c r="P779">
        <v>12</v>
      </c>
      <c r="Q779">
        <v>2017</v>
      </c>
      <c r="R779">
        <v>8.1081081079999997</v>
      </c>
      <c r="S779">
        <v>4480</v>
      </c>
      <c r="T779">
        <v>149</v>
      </c>
      <c r="U779">
        <v>4.2</v>
      </c>
      <c r="V779">
        <v>19.100000000000001</v>
      </c>
      <c r="W779">
        <v>108</v>
      </c>
      <c r="X779">
        <v>4.2</v>
      </c>
      <c r="Y779">
        <v>16.65384615</v>
      </c>
      <c r="Z779">
        <v>185.96</v>
      </c>
      <c r="AA779">
        <v>3.8</v>
      </c>
      <c r="AB779">
        <v>18.686</v>
      </c>
      <c r="AC779">
        <v>140.56</v>
      </c>
      <c r="AD779" s="1">
        <v>43099</v>
      </c>
      <c r="AE779" t="s">
        <v>115</v>
      </c>
    </row>
    <row r="780" spans="1:31" x14ac:dyDescent="0.3">
      <c r="A780" t="s">
        <v>74</v>
      </c>
      <c r="B780" t="s">
        <v>26</v>
      </c>
      <c r="C780">
        <v>38</v>
      </c>
      <c r="D780">
        <v>735</v>
      </c>
      <c r="E780">
        <v>12</v>
      </c>
      <c r="F780">
        <v>41</v>
      </c>
      <c r="G780">
        <v>45.9</v>
      </c>
      <c r="H780">
        <v>550.79999999999995</v>
      </c>
      <c r="I780">
        <v>13.6875</v>
      </c>
      <c r="J780">
        <v>5</v>
      </c>
      <c r="K780">
        <v>800</v>
      </c>
      <c r="L780">
        <v>4.2</v>
      </c>
      <c r="M780">
        <v>21</v>
      </c>
      <c r="N780">
        <v>10</v>
      </c>
      <c r="O780">
        <v>1</v>
      </c>
      <c r="P780">
        <v>12</v>
      </c>
      <c r="Q780">
        <v>2017</v>
      </c>
      <c r="R780">
        <v>16.438356160000001</v>
      </c>
      <c r="S780">
        <v>8000</v>
      </c>
      <c r="T780">
        <v>88.488235290000006</v>
      </c>
      <c r="U780">
        <v>3.9</v>
      </c>
      <c r="V780">
        <v>18.89833333</v>
      </c>
      <c r="W780">
        <v>45.9</v>
      </c>
      <c r="X780">
        <v>4.2</v>
      </c>
      <c r="Y780">
        <v>13.6875</v>
      </c>
      <c r="Z780">
        <v>39.99</v>
      </c>
      <c r="AA780">
        <v>4</v>
      </c>
      <c r="AB780">
        <v>15.23</v>
      </c>
      <c r="AC780">
        <v>44.154444439999999</v>
      </c>
      <c r="AD780" s="1">
        <v>43099</v>
      </c>
      <c r="AE780" t="s">
        <v>122</v>
      </c>
    </row>
    <row r="781" spans="1:31" x14ac:dyDescent="0.3">
      <c r="A781" t="s">
        <v>51</v>
      </c>
      <c r="B781" t="s">
        <v>36</v>
      </c>
      <c r="C781">
        <v>57</v>
      </c>
      <c r="D781">
        <v>339</v>
      </c>
      <c r="E781">
        <v>10</v>
      </c>
      <c r="F781">
        <v>184</v>
      </c>
      <c r="G781">
        <v>57.179999999999993</v>
      </c>
      <c r="H781">
        <v>571.79999999999995</v>
      </c>
      <c r="I781">
        <v>16.782</v>
      </c>
      <c r="J781">
        <v>2</v>
      </c>
      <c r="K781">
        <v>1800</v>
      </c>
      <c r="L781">
        <v>4.2</v>
      </c>
      <c r="M781">
        <v>21</v>
      </c>
      <c r="N781">
        <v>10</v>
      </c>
      <c r="O781">
        <v>1</v>
      </c>
      <c r="P781">
        <v>12</v>
      </c>
      <c r="Q781">
        <v>2017</v>
      </c>
      <c r="R781">
        <v>17.241379309999999</v>
      </c>
      <c r="S781">
        <v>32560</v>
      </c>
      <c r="T781">
        <v>55.1</v>
      </c>
      <c r="U781">
        <v>4.0999999999999996</v>
      </c>
      <c r="V781">
        <v>15.759607839999999</v>
      </c>
      <c r="W781">
        <v>55.424999999999997</v>
      </c>
      <c r="X781">
        <v>4.2</v>
      </c>
      <c r="Y781">
        <v>19.184374999999999</v>
      </c>
      <c r="Z781">
        <v>55.75</v>
      </c>
      <c r="AA781">
        <v>4.0999999999999996</v>
      </c>
      <c r="AB781">
        <v>17.267272729999998</v>
      </c>
      <c r="AC781">
        <v>51.32222222</v>
      </c>
      <c r="AD781" s="1">
        <v>43099</v>
      </c>
      <c r="AE781" t="s">
        <v>114</v>
      </c>
    </row>
    <row r="782" spans="1:31" x14ac:dyDescent="0.3">
      <c r="A782" t="s">
        <v>69</v>
      </c>
      <c r="B782" t="s">
        <v>36</v>
      </c>
      <c r="C782">
        <v>59</v>
      </c>
      <c r="D782">
        <v>341</v>
      </c>
      <c r="E782">
        <v>1</v>
      </c>
      <c r="F782">
        <v>184</v>
      </c>
      <c r="G782">
        <v>49.9</v>
      </c>
      <c r="H782">
        <v>49.9</v>
      </c>
      <c r="I782">
        <v>18</v>
      </c>
      <c r="J782">
        <v>2</v>
      </c>
      <c r="K782">
        <v>1850</v>
      </c>
      <c r="L782">
        <v>4.3</v>
      </c>
      <c r="M782">
        <v>21</v>
      </c>
      <c r="N782">
        <v>10</v>
      </c>
      <c r="O782">
        <v>1</v>
      </c>
      <c r="P782">
        <v>12</v>
      </c>
      <c r="Q782">
        <v>2017</v>
      </c>
      <c r="R782">
        <v>0.97087378599999996</v>
      </c>
      <c r="S782">
        <v>32560</v>
      </c>
      <c r="T782">
        <v>55.1</v>
      </c>
      <c r="U782">
        <v>4.0999999999999996</v>
      </c>
      <c r="V782">
        <v>15.759607839999999</v>
      </c>
      <c r="W782">
        <v>55.424999999999997</v>
      </c>
      <c r="X782">
        <v>4.2</v>
      </c>
      <c r="Y782">
        <v>19.184374999999999</v>
      </c>
      <c r="Z782">
        <v>55.75</v>
      </c>
      <c r="AA782">
        <v>4.0999999999999996</v>
      </c>
      <c r="AB782">
        <v>17.267272729999998</v>
      </c>
      <c r="AC782">
        <v>54.45</v>
      </c>
      <c r="AD782" s="1">
        <v>43099</v>
      </c>
      <c r="AE782" t="s">
        <v>122</v>
      </c>
    </row>
    <row r="783" spans="1:31" x14ac:dyDescent="0.3">
      <c r="A783" t="s">
        <v>46</v>
      </c>
      <c r="B783" t="s">
        <v>40</v>
      </c>
      <c r="C783">
        <v>33</v>
      </c>
      <c r="D783">
        <v>897</v>
      </c>
      <c r="E783">
        <v>3</v>
      </c>
      <c r="F783">
        <v>38</v>
      </c>
      <c r="G783">
        <v>129.99</v>
      </c>
      <c r="H783">
        <v>389.97</v>
      </c>
      <c r="I783">
        <v>25.59</v>
      </c>
      <c r="J783">
        <v>1</v>
      </c>
      <c r="K783">
        <v>1600</v>
      </c>
      <c r="L783">
        <v>4.3</v>
      </c>
      <c r="M783">
        <v>21</v>
      </c>
      <c r="N783">
        <v>10</v>
      </c>
      <c r="O783">
        <v>1</v>
      </c>
      <c r="P783">
        <v>12</v>
      </c>
      <c r="Q783">
        <v>2017</v>
      </c>
      <c r="R783">
        <v>2.7027027029999999</v>
      </c>
      <c r="S783">
        <v>15750</v>
      </c>
      <c r="T783">
        <v>99.99</v>
      </c>
      <c r="U783">
        <v>4.2</v>
      </c>
      <c r="V783">
        <v>15.266666669999999</v>
      </c>
      <c r="W783">
        <v>129.99</v>
      </c>
      <c r="X783">
        <v>4.3</v>
      </c>
      <c r="Y783">
        <v>25.59</v>
      </c>
      <c r="Z783">
        <v>129.99</v>
      </c>
      <c r="AA783">
        <v>4.3</v>
      </c>
      <c r="AB783">
        <v>25.59</v>
      </c>
      <c r="AC783">
        <v>129.99</v>
      </c>
      <c r="AD783" s="1">
        <v>43098</v>
      </c>
      <c r="AE783" t="s">
        <v>115</v>
      </c>
    </row>
    <row r="784" spans="1:31" x14ac:dyDescent="0.3">
      <c r="A784" t="s">
        <v>46</v>
      </c>
      <c r="B784" t="s">
        <v>40</v>
      </c>
      <c r="C784">
        <v>33</v>
      </c>
      <c r="D784">
        <v>897</v>
      </c>
      <c r="E784">
        <v>3</v>
      </c>
      <c r="F784">
        <v>38</v>
      </c>
      <c r="G784">
        <v>129.99</v>
      </c>
      <c r="H784">
        <v>389.97</v>
      </c>
      <c r="I784">
        <v>25.59</v>
      </c>
      <c r="J784">
        <v>1</v>
      </c>
      <c r="K784">
        <v>1600</v>
      </c>
      <c r="L784">
        <v>4.3</v>
      </c>
      <c r="M784">
        <v>21</v>
      </c>
      <c r="N784">
        <v>10</v>
      </c>
      <c r="O784">
        <v>1</v>
      </c>
      <c r="P784">
        <v>12</v>
      </c>
      <c r="Q784">
        <v>2017</v>
      </c>
      <c r="R784">
        <v>2.7027027029999999</v>
      </c>
      <c r="S784">
        <v>15750</v>
      </c>
      <c r="T784">
        <v>99.99</v>
      </c>
      <c r="U784">
        <v>4.2</v>
      </c>
      <c r="V784">
        <v>15.266666669999999</v>
      </c>
      <c r="W784">
        <v>129.99</v>
      </c>
      <c r="X784">
        <v>4.3</v>
      </c>
      <c r="Y784">
        <v>25.59</v>
      </c>
      <c r="Z784">
        <v>129.99</v>
      </c>
      <c r="AA784">
        <v>4.3</v>
      </c>
      <c r="AB784">
        <v>25.59</v>
      </c>
      <c r="AC784">
        <v>129.99</v>
      </c>
      <c r="AD784" s="1">
        <v>43097</v>
      </c>
      <c r="AE784" t="s">
        <v>115</v>
      </c>
    </row>
    <row r="785" spans="1:31" x14ac:dyDescent="0.3">
      <c r="A785" t="s">
        <v>76</v>
      </c>
      <c r="B785" t="s">
        <v>66</v>
      </c>
      <c r="C785">
        <v>57</v>
      </c>
      <c r="D785">
        <v>272</v>
      </c>
      <c r="E785">
        <v>3</v>
      </c>
      <c r="F785">
        <v>40</v>
      </c>
      <c r="G785">
        <v>99.899999999999991</v>
      </c>
      <c r="H785">
        <v>299.7</v>
      </c>
      <c r="I785">
        <v>20.646666669999998</v>
      </c>
      <c r="J785">
        <v>1</v>
      </c>
      <c r="K785">
        <v>2500</v>
      </c>
      <c r="L785">
        <v>4.4000000000000004</v>
      </c>
      <c r="M785">
        <v>21</v>
      </c>
      <c r="N785">
        <v>10</v>
      </c>
      <c r="O785">
        <v>1</v>
      </c>
      <c r="P785">
        <v>12</v>
      </c>
      <c r="Q785">
        <v>2017</v>
      </c>
      <c r="R785">
        <v>75</v>
      </c>
      <c r="S785">
        <v>12000</v>
      </c>
      <c r="T785">
        <v>75</v>
      </c>
      <c r="U785">
        <v>4.0999999999999996</v>
      </c>
      <c r="V785">
        <v>17.446382979999999</v>
      </c>
      <c r="W785">
        <v>99.9</v>
      </c>
      <c r="X785">
        <v>4.4000000000000004</v>
      </c>
      <c r="Y785">
        <v>20.646666669999998</v>
      </c>
      <c r="Z785">
        <v>99.9</v>
      </c>
      <c r="AA785">
        <v>4.4000000000000004</v>
      </c>
      <c r="AB785">
        <v>20.646666669999998</v>
      </c>
      <c r="AC785">
        <v>99.9</v>
      </c>
      <c r="AD785" s="1">
        <v>43097</v>
      </c>
      <c r="AE785" t="s">
        <v>114</v>
      </c>
    </row>
    <row r="786" spans="1:31" x14ac:dyDescent="0.3">
      <c r="A786" t="s">
        <v>53</v>
      </c>
      <c r="B786" t="s">
        <v>36</v>
      </c>
      <c r="C786">
        <v>47</v>
      </c>
      <c r="D786">
        <v>1893</v>
      </c>
      <c r="E786">
        <v>14</v>
      </c>
      <c r="F786">
        <v>184</v>
      </c>
      <c r="G786">
        <v>89.99</v>
      </c>
      <c r="H786">
        <v>1259.8599999999999</v>
      </c>
      <c r="I786">
        <v>42.607142860000003</v>
      </c>
      <c r="J786">
        <v>1</v>
      </c>
      <c r="K786">
        <v>6050</v>
      </c>
      <c r="L786">
        <v>4.0999999999999996</v>
      </c>
      <c r="M786">
        <v>21</v>
      </c>
      <c r="N786">
        <v>10</v>
      </c>
      <c r="O786">
        <v>1</v>
      </c>
      <c r="P786">
        <v>12</v>
      </c>
      <c r="Q786">
        <v>2017</v>
      </c>
      <c r="R786">
        <v>18.18181818</v>
      </c>
      <c r="S786">
        <v>8000</v>
      </c>
      <c r="T786">
        <v>55.1</v>
      </c>
      <c r="U786">
        <v>4.0999999999999996</v>
      </c>
      <c r="V786">
        <v>15.759607839999999</v>
      </c>
      <c r="W786">
        <v>55.424999999999997</v>
      </c>
      <c r="X786">
        <v>4.2</v>
      </c>
      <c r="Y786">
        <v>19.184374999999999</v>
      </c>
      <c r="Z786">
        <v>55.75</v>
      </c>
      <c r="AA786">
        <v>4.0999999999999996</v>
      </c>
      <c r="AB786">
        <v>17.267272729999998</v>
      </c>
      <c r="AC786">
        <v>89.99</v>
      </c>
      <c r="AD786" s="1">
        <v>43097</v>
      </c>
      <c r="AE786" t="s">
        <v>115</v>
      </c>
    </row>
    <row r="787" spans="1:31" x14ac:dyDescent="0.3">
      <c r="A787" t="s">
        <v>72</v>
      </c>
      <c r="B787" t="s">
        <v>66</v>
      </c>
      <c r="C787">
        <v>44</v>
      </c>
      <c r="D787">
        <v>903</v>
      </c>
      <c r="E787">
        <v>47</v>
      </c>
      <c r="F787">
        <v>40</v>
      </c>
      <c r="G787">
        <v>75</v>
      </c>
      <c r="H787">
        <v>3525</v>
      </c>
      <c r="I787">
        <v>17.446382979999999</v>
      </c>
      <c r="J787">
        <v>6</v>
      </c>
      <c r="K787">
        <v>2600</v>
      </c>
      <c r="L787">
        <v>4.0999999999999996</v>
      </c>
      <c r="M787">
        <v>21</v>
      </c>
      <c r="N787">
        <v>10</v>
      </c>
      <c r="O787">
        <v>1</v>
      </c>
      <c r="P787">
        <v>12</v>
      </c>
      <c r="Q787">
        <v>2017</v>
      </c>
      <c r="R787">
        <v>41.228070180000003</v>
      </c>
      <c r="S787">
        <v>15000</v>
      </c>
      <c r="T787">
        <v>75</v>
      </c>
      <c r="U787">
        <v>4.0999999999999996</v>
      </c>
      <c r="V787">
        <v>17.446382979999999</v>
      </c>
      <c r="W787">
        <v>75</v>
      </c>
      <c r="X787">
        <v>4.0999999999999996</v>
      </c>
      <c r="Y787">
        <v>17.446382979999999</v>
      </c>
      <c r="Z787">
        <v>99.9</v>
      </c>
      <c r="AA787">
        <v>4.4000000000000004</v>
      </c>
      <c r="AB787">
        <v>20.646666669999998</v>
      </c>
      <c r="AC787">
        <v>75</v>
      </c>
      <c r="AD787" s="1">
        <v>43097</v>
      </c>
      <c r="AE787" t="s">
        <v>116</v>
      </c>
    </row>
    <row r="788" spans="1:31" x14ac:dyDescent="0.3">
      <c r="A788" t="s">
        <v>28</v>
      </c>
      <c r="B788" t="s">
        <v>35</v>
      </c>
      <c r="C788">
        <v>56</v>
      </c>
      <c r="D788">
        <v>237</v>
      </c>
      <c r="E788">
        <v>17</v>
      </c>
      <c r="F788">
        <v>30</v>
      </c>
      <c r="G788">
        <v>24.5</v>
      </c>
      <c r="H788">
        <v>416.5</v>
      </c>
      <c r="I788">
        <v>13.524705880000001</v>
      </c>
      <c r="J788">
        <v>3</v>
      </c>
      <c r="K788">
        <v>100</v>
      </c>
      <c r="L788">
        <v>3.9</v>
      </c>
      <c r="M788">
        <v>21</v>
      </c>
      <c r="N788">
        <v>10</v>
      </c>
      <c r="O788">
        <v>1</v>
      </c>
      <c r="P788">
        <v>12</v>
      </c>
      <c r="Q788">
        <v>2017</v>
      </c>
      <c r="R788">
        <v>23.287671230000001</v>
      </c>
      <c r="S788">
        <v>2304</v>
      </c>
      <c r="T788">
        <v>24.5</v>
      </c>
      <c r="U788">
        <v>4.2</v>
      </c>
      <c r="V788">
        <v>12.873749999999999</v>
      </c>
      <c r="W788">
        <v>24.5</v>
      </c>
      <c r="X788">
        <v>3.9</v>
      </c>
      <c r="Y788">
        <v>13.524705880000001</v>
      </c>
      <c r="Z788">
        <v>24.5</v>
      </c>
      <c r="AA788">
        <v>3.9</v>
      </c>
      <c r="AB788">
        <v>13.524705880000001</v>
      </c>
      <c r="AC788">
        <v>24.5</v>
      </c>
      <c r="AD788" s="1">
        <v>43097</v>
      </c>
      <c r="AE788" t="s">
        <v>123</v>
      </c>
    </row>
    <row r="789" spans="1:31" x14ac:dyDescent="0.3">
      <c r="A789" t="s">
        <v>41</v>
      </c>
      <c r="B789" t="s">
        <v>32</v>
      </c>
      <c r="C789">
        <v>60</v>
      </c>
      <c r="D789">
        <v>2644</v>
      </c>
      <c r="E789">
        <v>6</v>
      </c>
      <c r="F789">
        <v>112</v>
      </c>
      <c r="G789">
        <v>325</v>
      </c>
      <c r="H789">
        <v>1950</v>
      </c>
      <c r="I789">
        <v>17.583333329999999</v>
      </c>
      <c r="J789">
        <v>6</v>
      </c>
      <c r="K789">
        <v>400</v>
      </c>
      <c r="L789">
        <v>4.2</v>
      </c>
      <c r="M789">
        <v>21</v>
      </c>
      <c r="N789">
        <v>10</v>
      </c>
      <c r="O789">
        <v>1</v>
      </c>
      <c r="P789">
        <v>12</v>
      </c>
      <c r="Q789">
        <v>2017</v>
      </c>
      <c r="R789">
        <v>16.21621622</v>
      </c>
      <c r="S789">
        <v>2992</v>
      </c>
      <c r="T789">
        <v>23.99</v>
      </c>
      <c r="U789">
        <v>4.3</v>
      </c>
      <c r="V789">
        <v>12.45684211</v>
      </c>
      <c r="W789">
        <v>89.99</v>
      </c>
      <c r="X789">
        <v>4.0999999999999996</v>
      </c>
      <c r="Y789">
        <v>15.89473684</v>
      </c>
      <c r="Z789">
        <v>58.99</v>
      </c>
      <c r="AA789">
        <v>3.9</v>
      </c>
      <c r="AB789">
        <v>16.332222219999998</v>
      </c>
      <c r="AC789">
        <v>325</v>
      </c>
      <c r="AD789" s="1">
        <v>43097</v>
      </c>
      <c r="AE789" t="s">
        <v>114</v>
      </c>
    </row>
    <row r="790" spans="1:31" x14ac:dyDescent="0.3">
      <c r="A790" t="s">
        <v>42</v>
      </c>
      <c r="B790" t="s">
        <v>32</v>
      </c>
      <c r="C790">
        <v>59</v>
      </c>
      <c r="D790">
        <v>492</v>
      </c>
      <c r="E790">
        <v>9</v>
      </c>
      <c r="F790">
        <v>112</v>
      </c>
      <c r="G790">
        <v>58.989999999999995</v>
      </c>
      <c r="H790">
        <v>530.91</v>
      </c>
      <c r="I790">
        <v>16.332222219999998</v>
      </c>
      <c r="J790">
        <v>2</v>
      </c>
      <c r="K790">
        <v>200</v>
      </c>
      <c r="L790">
        <v>3.9</v>
      </c>
      <c r="M790">
        <v>21</v>
      </c>
      <c r="N790">
        <v>10</v>
      </c>
      <c r="O790">
        <v>1</v>
      </c>
      <c r="P790">
        <v>12</v>
      </c>
      <c r="Q790">
        <v>2017</v>
      </c>
      <c r="R790">
        <v>5.1428571429999996</v>
      </c>
      <c r="S790">
        <v>3960</v>
      </c>
      <c r="T790">
        <v>23.99</v>
      </c>
      <c r="U790">
        <v>4.3</v>
      </c>
      <c r="V790">
        <v>12.45684211</v>
      </c>
      <c r="W790">
        <v>89.99</v>
      </c>
      <c r="X790">
        <v>4.0999999999999996</v>
      </c>
      <c r="Y790">
        <v>15.89473684</v>
      </c>
      <c r="Z790">
        <v>58.99</v>
      </c>
      <c r="AA790">
        <v>3.9</v>
      </c>
      <c r="AB790">
        <v>16.332222219999998</v>
      </c>
      <c r="AC790">
        <v>58.99</v>
      </c>
      <c r="AD790" s="1">
        <v>43097</v>
      </c>
      <c r="AE790" t="s">
        <v>115</v>
      </c>
    </row>
    <row r="791" spans="1:31" x14ac:dyDescent="0.3">
      <c r="A791" t="s">
        <v>51</v>
      </c>
      <c r="B791" t="s">
        <v>36</v>
      </c>
      <c r="C791">
        <v>57</v>
      </c>
      <c r="D791">
        <v>339</v>
      </c>
      <c r="E791">
        <v>10</v>
      </c>
      <c r="F791">
        <v>184</v>
      </c>
      <c r="G791">
        <v>57.179999999999993</v>
      </c>
      <c r="H791">
        <v>571.79999999999995</v>
      </c>
      <c r="I791">
        <v>16.782</v>
      </c>
      <c r="J791">
        <v>2</v>
      </c>
      <c r="K791">
        <v>1800</v>
      </c>
      <c r="L791">
        <v>4.2</v>
      </c>
      <c r="M791">
        <v>21</v>
      </c>
      <c r="N791">
        <v>10</v>
      </c>
      <c r="O791">
        <v>1</v>
      </c>
      <c r="P791">
        <v>12</v>
      </c>
      <c r="Q791">
        <v>2017</v>
      </c>
      <c r="R791">
        <v>17.241379309999999</v>
      </c>
      <c r="S791">
        <v>32560</v>
      </c>
      <c r="T791">
        <v>55.1</v>
      </c>
      <c r="U791">
        <v>4.0999999999999996</v>
      </c>
      <c r="V791">
        <v>15.759607839999999</v>
      </c>
      <c r="W791">
        <v>55.424999999999997</v>
      </c>
      <c r="X791">
        <v>4.2</v>
      </c>
      <c r="Y791">
        <v>19.184374999999999</v>
      </c>
      <c r="Z791">
        <v>55.75</v>
      </c>
      <c r="AA791">
        <v>4.0999999999999996</v>
      </c>
      <c r="AB791">
        <v>17.267272729999998</v>
      </c>
      <c r="AC791">
        <v>51.32222222</v>
      </c>
      <c r="AD791" s="1">
        <v>43097</v>
      </c>
      <c r="AE791" t="s">
        <v>114</v>
      </c>
    </row>
    <row r="792" spans="1:31" x14ac:dyDescent="0.3">
      <c r="A792" t="s">
        <v>51</v>
      </c>
      <c r="B792" t="s">
        <v>36</v>
      </c>
      <c r="C792">
        <v>57</v>
      </c>
      <c r="D792">
        <v>339</v>
      </c>
      <c r="E792">
        <v>10</v>
      </c>
      <c r="F792">
        <v>184</v>
      </c>
      <c r="G792">
        <v>57.179999999999993</v>
      </c>
      <c r="H792">
        <v>571.79999999999995</v>
      </c>
      <c r="I792">
        <v>16.782</v>
      </c>
      <c r="J792">
        <v>2</v>
      </c>
      <c r="K792">
        <v>1800</v>
      </c>
      <c r="L792">
        <v>4.2</v>
      </c>
      <c r="M792">
        <v>21</v>
      </c>
      <c r="N792">
        <v>10</v>
      </c>
      <c r="O792">
        <v>1</v>
      </c>
      <c r="P792">
        <v>12</v>
      </c>
      <c r="Q792">
        <v>2017</v>
      </c>
      <c r="R792">
        <v>17.241379309999999</v>
      </c>
      <c r="S792">
        <v>32560</v>
      </c>
      <c r="T792">
        <v>55.1</v>
      </c>
      <c r="U792">
        <v>4.0999999999999996</v>
      </c>
      <c r="V792">
        <v>15.759607839999999</v>
      </c>
      <c r="W792">
        <v>55.424999999999997</v>
      </c>
      <c r="X792">
        <v>4.2</v>
      </c>
      <c r="Y792">
        <v>19.184374999999999</v>
      </c>
      <c r="Z792">
        <v>55.75</v>
      </c>
      <c r="AA792">
        <v>4.0999999999999996</v>
      </c>
      <c r="AB792">
        <v>17.267272729999998</v>
      </c>
      <c r="AC792">
        <v>51.32222222</v>
      </c>
      <c r="AD792" s="1">
        <v>43096</v>
      </c>
      <c r="AE792" t="s">
        <v>114</v>
      </c>
    </row>
    <row r="793" spans="1:31" x14ac:dyDescent="0.3">
      <c r="A793" t="s">
        <v>57</v>
      </c>
      <c r="B793" t="s">
        <v>40</v>
      </c>
      <c r="C793">
        <v>54</v>
      </c>
      <c r="D793">
        <v>995</v>
      </c>
      <c r="E793">
        <v>3</v>
      </c>
      <c r="F793">
        <v>38</v>
      </c>
      <c r="G793">
        <v>99.990000000000009</v>
      </c>
      <c r="H793">
        <v>299.97000000000003</v>
      </c>
      <c r="I793">
        <v>17.95</v>
      </c>
      <c r="J793">
        <v>1</v>
      </c>
      <c r="K793">
        <v>4475</v>
      </c>
      <c r="L793">
        <v>4.3</v>
      </c>
      <c r="M793">
        <v>21</v>
      </c>
      <c r="N793">
        <v>10</v>
      </c>
      <c r="O793">
        <v>1</v>
      </c>
      <c r="P793">
        <v>12</v>
      </c>
      <c r="Q793">
        <v>2017</v>
      </c>
      <c r="R793">
        <v>4.1095890410000004</v>
      </c>
      <c r="S793">
        <v>32736</v>
      </c>
      <c r="T793">
        <v>99.99</v>
      </c>
      <c r="U793">
        <v>4.2</v>
      </c>
      <c r="V793">
        <v>15.266666669999999</v>
      </c>
      <c r="W793">
        <v>129.99</v>
      </c>
      <c r="X793">
        <v>4.3</v>
      </c>
      <c r="Y793">
        <v>25.59</v>
      </c>
      <c r="Z793">
        <v>99.99</v>
      </c>
      <c r="AA793">
        <v>4.3</v>
      </c>
      <c r="AB793">
        <v>17.95</v>
      </c>
      <c r="AC793">
        <v>99.99</v>
      </c>
      <c r="AD793" s="1">
        <v>43095</v>
      </c>
      <c r="AE793" t="s">
        <v>122</v>
      </c>
    </row>
    <row r="794" spans="1:31" x14ac:dyDescent="0.3">
      <c r="A794" t="s">
        <v>41</v>
      </c>
      <c r="B794" t="s">
        <v>32</v>
      </c>
      <c r="C794">
        <v>60</v>
      </c>
      <c r="D794">
        <v>2644</v>
      </c>
      <c r="E794">
        <v>6</v>
      </c>
      <c r="F794">
        <v>112</v>
      </c>
      <c r="G794">
        <v>325</v>
      </c>
      <c r="H794">
        <v>1950</v>
      </c>
      <c r="I794">
        <v>17.583333329999999</v>
      </c>
      <c r="J794">
        <v>6</v>
      </c>
      <c r="K794">
        <v>400</v>
      </c>
      <c r="L794">
        <v>4.2</v>
      </c>
      <c r="M794">
        <v>21</v>
      </c>
      <c r="N794">
        <v>10</v>
      </c>
      <c r="O794">
        <v>1</v>
      </c>
      <c r="P794">
        <v>12</v>
      </c>
      <c r="Q794">
        <v>2017</v>
      </c>
      <c r="R794">
        <v>16.21621622</v>
      </c>
      <c r="S794">
        <v>2992</v>
      </c>
      <c r="T794">
        <v>23.99</v>
      </c>
      <c r="U794">
        <v>4.3</v>
      </c>
      <c r="V794">
        <v>12.45684211</v>
      </c>
      <c r="W794">
        <v>89.99</v>
      </c>
      <c r="X794">
        <v>4.0999999999999996</v>
      </c>
      <c r="Y794">
        <v>15.89473684</v>
      </c>
      <c r="Z794">
        <v>58.99</v>
      </c>
      <c r="AA794">
        <v>3.9</v>
      </c>
      <c r="AB794">
        <v>16.332222219999998</v>
      </c>
      <c r="AC794">
        <v>325</v>
      </c>
      <c r="AD794" s="1">
        <v>43095</v>
      </c>
      <c r="AE794" t="s">
        <v>114</v>
      </c>
    </row>
    <row r="795" spans="1:31" x14ac:dyDescent="0.3">
      <c r="A795" t="s">
        <v>61</v>
      </c>
      <c r="B795" t="s">
        <v>36</v>
      </c>
      <c r="C795">
        <v>33</v>
      </c>
      <c r="D795">
        <v>2188</v>
      </c>
      <c r="E795">
        <v>15</v>
      </c>
      <c r="F795">
        <v>184</v>
      </c>
      <c r="G795">
        <v>183.98999999999998</v>
      </c>
      <c r="H795">
        <v>2759.85</v>
      </c>
      <c r="I795">
        <v>47.594000000000001</v>
      </c>
      <c r="J795">
        <v>2</v>
      </c>
      <c r="K795">
        <v>7650</v>
      </c>
      <c r="L795">
        <v>4.2</v>
      </c>
      <c r="M795">
        <v>21</v>
      </c>
      <c r="N795">
        <v>10</v>
      </c>
      <c r="O795">
        <v>1</v>
      </c>
      <c r="P795">
        <v>12</v>
      </c>
      <c r="Q795">
        <v>2017</v>
      </c>
      <c r="R795">
        <v>37.5</v>
      </c>
      <c r="S795">
        <v>8000</v>
      </c>
      <c r="T795">
        <v>55.1</v>
      </c>
      <c r="U795">
        <v>4.0999999999999996</v>
      </c>
      <c r="V795">
        <v>15.759607839999999</v>
      </c>
      <c r="W795">
        <v>55.424999999999997</v>
      </c>
      <c r="X795">
        <v>4.2</v>
      </c>
      <c r="Y795">
        <v>19.184374999999999</v>
      </c>
      <c r="Z795">
        <v>55.75</v>
      </c>
      <c r="AA795">
        <v>4.0999999999999996</v>
      </c>
      <c r="AB795">
        <v>17.267272729999998</v>
      </c>
      <c r="AC795">
        <v>179.99</v>
      </c>
      <c r="AD795" s="1">
        <v>43095</v>
      </c>
      <c r="AE795" t="s">
        <v>114</v>
      </c>
    </row>
    <row r="796" spans="1:31" x14ac:dyDescent="0.3">
      <c r="A796" t="s">
        <v>44</v>
      </c>
      <c r="B796" t="s">
        <v>33</v>
      </c>
      <c r="C796">
        <v>46</v>
      </c>
      <c r="D796">
        <v>501</v>
      </c>
      <c r="E796">
        <v>11</v>
      </c>
      <c r="F796">
        <v>61</v>
      </c>
      <c r="G796">
        <v>348.8</v>
      </c>
      <c r="H796">
        <v>3836.8</v>
      </c>
      <c r="I796">
        <v>16.102727269999999</v>
      </c>
      <c r="J796">
        <v>4</v>
      </c>
      <c r="K796">
        <v>363</v>
      </c>
      <c r="L796">
        <v>3.7</v>
      </c>
      <c r="M796">
        <v>21</v>
      </c>
      <c r="N796">
        <v>10</v>
      </c>
      <c r="O796">
        <v>1</v>
      </c>
      <c r="P796">
        <v>12</v>
      </c>
      <c r="Q796">
        <v>2017</v>
      </c>
      <c r="R796">
        <v>33.333333330000002</v>
      </c>
      <c r="S796">
        <v>3042</v>
      </c>
      <c r="T796">
        <v>149</v>
      </c>
      <c r="U796">
        <v>4.2</v>
      </c>
      <c r="V796">
        <v>19.100000000000001</v>
      </c>
      <c r="W796">
        <v>108</v>
      </c>
      <c r="X796">
        <v>4.2</v>
      </c>
      <c r="Y796">
        <v>16.65384615</v>
      </c>
      <c r="Z796">
        <v>185.96</v>
      </c>
      <c r="AA796">
        <v>3.8</v>
      </c>
      <c r="AB796">
        <v>18.686</v>
      </c>
      <c r="AC796">
        <v>345.70666670000003</v>
      </c>
      <c r="AD796" s="1">
        <v>43094</v>
      </c>
      <c r="AE796" t="s">
        <v>115</v>
      </c>
    </row>
    <row r="797" spans="1:31" x14ac:dyDescent="0.3">
      <c r="A797" t="s">
        <v>74</v>
      </c>
      <c r="B797" t="s">
        <v>26</v>
      </c>
      <c r="C797">
        <v>38</v>
      </c>
      <c r="D797">
        <v>735</v>
      </c>
      <c r="E797">
        <v>12</v>
      </c>
      <c r="F797">
        <v>41</v>
      </c>
      <c r="G797">
        <v>45.9</v>
      </c>
      <c r="H797">
        <v>550.79999999999995</v>
      </c>
      <c r="I797">
        <v>13.6875</v>
      </c>
      <c r="J797">
        <v>5</v>
      </c>
      <c r="K797">
        <v>800</v>
      </c>
      <c r="L797">
        <v>4.2</v>
      </c>
      <c r="M797">
        <v>21</v>
      </c>
      <c r="N797">
        <v>10</v>
      </c>
      <c r="O797">
        <v>1</v>
      </c>
      <c r="P797">
        <v>12</v>
      </c>
      <c r="Q797">
        <v>2017</v>
      </c>
      <c r="R797">
        <v>16.438356160000001</v>
      </c>
      <c r="S797">
        <v>8000</v>
      </c>
      <c r="T797">
        <v>88.488235290000006</v>
      </c>
      <c r="U797">
        <v>3.9</v>
      </c>
      <c r="V797">
        <v>18.89833333</v>
      </c>
      <c r="W797">
        <v>45.9</v>
      </c>
      <c r="X797">
        <v>4.2</v>
      </c>
      <c r="Y797">
        <v>13.6875</v>
      </c>
      <c r="Z797">
        <v>39.99</v>
      </c>
      <c r="AA797">
        <v>4</v>
      </c>
      <c r="AB797">
        <v>15.23</v>
      </c>
      <c r="AC797">
        <v>44.154444439999999</v>
      </c>
      <c r="AD797" s="1">
        <v>43094</v>
      </c>
      <c r="AE797" t="s">
        <v>122</v>
      </c>
    </row>
    <row r="798" spans="1:31" x14ac:dyDescent="0.3">
      <c r="A798" t="s">
        <v>82</v>
      </c>
      <c r="B798" t="s">
        <v>30</v>
      </c>
      <c r="C798">
        <v>33</v>
      </c>
      <c r="D798">
        <v>300</v>
      </c>
      <c r="E798">
        <v>2</v>
      </c>
      <c r="F798">
        <v>35</v>
      </c>
      <c r="G798">
        <v>119.9</v>
      </c>
      <c r="H798">
        <v>239.8</v>
      </c>
      <c r="I798">
        <v>13.44</v>
      </c>
      <c r="J798">
        <v>1</v>
      </c>
      <c r="K798">
        <v>207</v>
      </c>
      <c r="L798">
        <v>3.5</v>
      </c>
      <c r="M798">
        <v>21</v>
      </c>
      <c r="N798">
        <v>10</v>
      </c>
      <c r="O798">
        <v>1</v>
      </c>
      <c r="P798">
        <v>12</v>
      </c>
      <c r="Q798">
        <v>2017</v>
      </c>
      <c r="R798">
        <v>66.666666669999998</v>
      </c>
      <c r="S798">
        <v>2926</v>
      </c>
      <c r="T798">
        <v>128.53296699999999</v>
      </c>
      <c r="U798">
        <v>4.2</v>
      </c>
      <c r="V798">
        <v>38.57</v>
      </c>
      <c r="W798">
        <v>119.9</v>
      </c>
      <c r="X798">
        <v>3.5</v>
      </c>
      <c r="Y798">
        <v>13.44</v>
      </c>
      <c r="Z798">
        <v>109.9</v>
      </c>
      <c r="AA798">
        <v>3.5</v>
      </c>
      <c r="AB798">
        <v>25.249166670000001</v>
      </c>
      <c r="AC798">
        <v>119.85</v>
      </c>
      <c r="AD798" s="1">
        <v>43093</v>
      </c>
      <c r="AE798" t="s">
        <v>115</v>
      </c>
    </row>
    <row r="799" spans="1:31" x14ac:dyDescent="0.3">
      <c r="A799" t="s">
        <v>71</v>
      </c>
      <c r="B799" t="s">
        <v>35</v>
      </c>
      <c r="C799">
        <v>49</v>
      </c>
      <c r="D799">
        <v>100</v>
      </c>
      <c r="E799">
        <v>16</v>
      </c>
      <c r="F799">
        <v>30</v>
      </c>
      <c r="G799">
        <v>24.5</v>
      </c>
      <c r="H799">
        <v>392</v>
      </c>
      <c r="I799">
        <v>12.873749999999999</v>
      </c>
      <c r="J799">
        <v>4</v>
      </c>
      <c r="K799">
        <v>150</v>
      </c>
      <c r="L799">
        <v>4.2</v>
      </c>
      <c r="M799">
        <v>21</v>
      </c>
      <c r="N799">
        <v>10</v>
      </c>
      <c r="O799">
        <v>1</v>
      </c>
      <c r="P799">
        <v>12</v>
      </c>
      <c r="Q799">
        <v>2017</v>
      </c>
      <c r="R799">
        <v>13.559322030000001</v>
      </c>
      <c r="S799">
        <v>2304</v>
      </c>
      <c r="T799">
        <v>24.5</v>
      </c>
      <c r="U799">
        <v>4.2</v>
      </c>
      <c r="V799">
        <v>12.873749999999999</v>
      </c>
      <c r="W799">
        <v>24.5</v>
      </c>
      <c r="X799">
        <v>3.9</v>
      </c>
      <c r="Y799">
        <v>13.524705880000001</v>
      </c>
      <c r="Z799">
        <v>24.5</v>
      </c>
      <c r="AA799">
        <v>4.2</v>
      </c>
      <c r="AB799">
        <v>12.873749999999999</v>
      </c>
      <c r="AC799">
        <v>24.5</v>
      </c>
      <c r="AD799" s="1">
        <v>43093</v>
      </c>
      <c r="AE799" t="s">
        <v>123</v>
      </c>
    </row>
    <row r="800" spans="1:31" x14ac:dyDescent="0.3">
      <c r="A800" t="s">
        <v>55</v>
      </c>
      <c r="B800" t="s">
        <v>40</v>
      </c>
      <c r="C800">
        <v>54</v>
      </c>
      <c r="D800">
        <v>1012</v>
      </c>
      <c r="E800">
        <v>3</v>
      </c>
      <c r="F800">
        <v>38</v>
      </c>
      <c r="G800">
        <v>99.990000000000009</v>
      </c>
      <c r="H800">
        <v>299.97000000000003</v>
      </c>
      <c r="I800">
        <v>15.266666669999999</v>
      </c>
      <c r="J800">
        <v>1</v>
      </c>
      <c r="K800">
        <v>1200</v>
      </c>
      <c r="L800">
        <v>4.2</v>
      </c>
      <c r="M800">
        <v>21</v>
      </c>
      <c r="N800">
        <v>10</v>
      </c>
      <c r="O800">
        <v>1</v>
      </c>
      <c r="P800">
        <v>12</v>
      </c>
      <c r="Q800">
        <v>2017</v>
      </c>
      <c r="R800">
        <v>2.7027027029999999</v>
      </c>
      <c r="S800">
        <v>15750</v>
      </c>
      <c r="T800">
        <v>99.99</v>
      </c>
      <c r="U800">
        <v>4.2</v>
      </c>
      <c r="V800">
        <v>15.266666669999999</v>
      </c>
      <c r="W800">
        <v>129.99</v>
      </c>
      <c r="X800">
        <v>4.3</v>
      </c>
      <c r="Y800">
        <v>25.59</v>
      </c>
      <c r="Z800">
        <v>99.99</v>
      </c>
      <c r="AA800">
        <v>4.2</v>
      </c>
      <c r="AB800">
        <v>15.266666669999999</v>
      </c>
      <c r="AC800">
        <v>99.99</v>
      </c>
      <c r="AD800" s="1">
        <v>43092</v>
      </c>
      <c r="AE800" t="s">
        <v>122</v>
      </c>
    </row>
    <row r="801" spans="1:31" x14ac:dyDescent="0.3">
      <c r="A801" t="s">
        <v>75</v>
      </c>
      <c r="B801" t="s">
        <v>30</v>
      </c>
      <c r="C801">
        <v>42</v>
      </c>
      <c r="D801">
        <v>363</v>
      </c>
      <c r="E801">
        <v>2</v>
      </c>
      <c r="F801">
        <v>35</v>
      </c>
      <c r="G801">
        <v>134.9</v>
      </c>
      <c r="H801">
        <v>269.8</v>
      </c>
      <c r="I801">
        <v>21.70066667</v>
      </c>
      <c r="J801">
        <v>1</v>
      </c>
      <c r="K801">
        <v>922</v>
      </c>
      <c r="L801">
        <v>4.2</v>
      </c>
      <c r="M801">
        <v>21</v>
      </c>
      <c r="N801">
        <v>10</v>
      </c>
      <c r="O801">
        <v>1</v>
      </c>
      <c r="P801">
        <v>12</v>
      </c>
      <c r="Q801">
        <v>2017</v>
      </c>
      <c r="R801">
        <v>2.1052631580000001</v>
      </c>
      <c r="S801">
        <v>7650</v>
      </c>
      <c r="T801">
        <v>149.99</v>
      </c>
      <c r="U801">
        <v>4.2</v>
      </c>
      <c r="V801">
        <v>38.57</v>
      </c>
      <c r="W801">
        <v>134.9</v>
      </c>
      <c r="X801">
        <v>4.2</v>
      </c>
      <c r="Y801">
        <v>38.78</v>
      </c>
      <c r="Z801">
        <v>109.9</v>
      </c>
      <c r="AA801">
        <v>3.5</v>
      </c>
      <c r="AB801">
        <v>25.249166670000001</v>
      </c>
      <c r="AC801">
        <v>137.9</v>
      </c>
      <c r="AD801" s="1">
        <v>43092</v>
      </c>
      <c r="AE801" t="s">
        <v>114</v>
      </c>
    </row>
    <row r="802" spans="1:31" x14ac:dyDescent="0.3">
      <c r="A802" t="s">
        <v>73</v>
      </c>
      <c r="B802" t="s">
        <v>26</v>
      </c>
      <c r="C802">
        <v>54</v>
      </c>
      <c r="D802">
        <v>245</v>
      </c>
      <c r="E802">
        <v>18</v>
      </c>
      <c r="F802">
        <v>41</v>
      </c>
      <c r="G802">
        <v>88.566666666666663</v>
      </c>
      <c r="H802">
        <v>1594.2</v>
      </c>
      <c r="I802">
        <v>14.769215689999999</v>
      </c>
      <c r="J802">
        <v>1</v>
      </c>
      <c r="K802">
        <v>1383</v>
      </c>
      <c r="L802">
        <v>3.9</v>
      </c>
      <c r="M802">
        <v>21</v>
      </c>
      <c r="N802">
        <v>10</v>
      </c>
      <c r="O802">
        <v>1</v>
      </c>
      <c r="P802">
        <v>12</v>
      </c>
      <c r="Q802">
        <v>2017</v>
      </c>
      <c r="R802">
        <v>5.0139275769999996</v>
      </c>
      <c r="S802">
        <v>20000</v>
      </c>
      <c r="T802">
        <v>88.488235290000006</v>
      </c>
      <c r="U802">
        <v>3.9</v>
      </c>
      <c r="V802">
        <v>18.89833333</v>
      </c>
      <c r="W802">
        <v>88.488235290000006</v>
      </c>
      <c r="X802">
        <v>3.9</v>
      </c>
      <c r="Y802">
        <v>18.89833333</v>
      </c>
      <c r="Z802">
        <v>39.99</v>
      </c>
      <c r="AA802">
        <v>4</v>
      </c>
      <c r="AB802">
        <v>15.23</v>
      </c>
      <c r="AC802">
        <v>89.9</v>
      </c>
      <c r="AD802" s="1">
        <v>43092</v>
      </c>
      <c r="AE802" t="s">
        <v>115</v>
      </c>
    </row>
    <row r="803" spans="1:31" x14ac:dyDescent="0.3">
      <c r="A803" t="s">
        <v>43</v>
      </c>
      <c r="B803" t="s">
        <v>33</v>
      </c>
      <c r="C803">
        <v>59</v>
      </c>
      <c r="D803">
        <v>319</v>
      </c>
      <c r="E803">
        <v>6</v>
      </c>
      <c r="F803">
        <v>73</v>
      </c>
      <c r="G803">
        <v>78</v>
      </c>
      <c r="H803">
        <v>468</v>
      </c>
      <c r="I803">
        <v>15.3</v>
      </c>
      <c r="J803">
        <v>4</v>
      </c>
      <c r="K803">
        <v>250</v>
      </c>
      <c r="L803">
        <v>3.9</v>
      </c>
      <c r="M803">
        <v>21</v>
      </c>
      <c r="N803">
        <v>10</v>
      </c>
      <c r="O803">
        <v>1</v>
      </c>
      <c r="P803">
        <v>12</v>
      </c>
      <c r="Q803">
        <v>2017</v>
      </c>
      <c r="R803">
        <v>28.571428569999998</v>
      </c>
      <c r="S803">
        <v>640</v>
      </c>
      <c r="T803">
        <v>149</v>
      </c>
      <c r="U803">
        <v>4.2</v>
      </c>
      <c r="V803">
        <v>19.100000000000001</v>
      </c>
      <c r="W803">
        <v>108</v>
      </c>
      <c r="X803">
        <v>4.2</v>
      </c>
      <c r="Y803">
        <v>16.65384615</v>
      </c>
      <c r="Z803">
        <v>185.96</v>
      </c>
      <c r="AA803">
        <v>3.8</v>
      </c>
      <c r="AB803">
        <v>18.686</v>
      </c>
      <c r="AC803">
        <v>78</v>
      </c>
      <c r="AD803" s="1">
        <v>43092</v>
      </c>
      <c r="AE803" t="s">
        <v>116</v>
      </c>
    </row>
    <row r="804" spans="1:31" x14ac:dyDescent="0.3">
      <c r="A804" t="s">
        <v>41</v>
      </c>
      <c r="B804" t="s">
        <v>32</v>
      </c>
      <c r="C804">
        <v>60</v>
      </c>
      <c r="D804">
        <v>2644</v>
      </c>
      <c r="E804">
        <v>6</v>
      </c>
      <c r="F804">
        <v>112</v>
      </c>
      <c r="G804">
        <v>325</v>
      </c>
      <c r="H804">
        <v>1950</v>
      </c>
      <c r="I804">
        <v>17.583333329999999</v>
      </c>
      <c r="J804">
        <v>6</v>
      </c>
      <c r="K804">
        <v>400</v>
      </c>
      <c r="L804">
        <v>4.2</v>
      </c>
      <c r="M804">
        <v>21</v>
      </c>
      <c r="N804">
        <v>10</v>
      </c>
      <c r="O804">
        <v>1</v>
      </c>
      <c r="P804">
        <v>12</v>
      </c>
      <c r="Q804">
        <v>2017</v>
      </c>
      <c r="R804">
        <v>16.21621622</v>
      </c>
      <c r="S804">
        <v>2992</v>
      </c>
      <c r="T804">
        <v>23.99</v>
      </c>
      <c r="U804">
        <v>4.3</v>
      </c>
      <c r="V804">
        <v>12.45684211</v>
      </c>
      <c r="W804">
        <v>89.99</v>
      </c>
      <c r="X804">
        <v>4.0999999999999996</v>
      </c>
      <c r="Y804">
        <v>15.89473684</v>
      </c>
      <c r="Z804">
        <v>58.99</v>
      </c>
      <c r="AA804">
        <v>3.9</v>
      </c>
      <c r="AB804">
        <v>16.332222219999998</v>
      </c>
      <c r="AC804">
        <v>325</v>
      </c>
      <c r="AD804" s="1">
        <v>43091</v>
      </c>
      <c r="AE804" t="s">
        <v>114</v>
      </c>
    </row>
    <row r="805" spans="1:31" x14ac:dyDescent="0.3">
      <c r="A805" t="s">
        <v>80</v>
      </c>
      <c r="B805" t="s">
        <v>36</v>
      </c>
      <c r="C805">
        <v>56</v>
      </c>
      <c r="D805">
        <v>348</v>
      </c>
      <c r="E805">
        <v>51</v>
      </c>
      <c r="F805">
        <v>184</v>
      </c>
      <c r="G805">
        <v>56.501960784313724</v>
      </c>
      <c r="H805">
        <v>2881.6</v>
      </c>
      <c r="I805">
        <v>15.759607839999999</v>
      </c>
      <c r="J805">
        <v>2</v>
      </c>
      <c r="K805">
        <v>1550</v>
      </c>
      <c r="L805">
        <v>4.0999999999999996</v>
      </c>
      <c r="M805">
        <v>21</v>
      </c>
      <c r="N805">
        <v>10</v>
      </c>
      <c r="O805">
        <v>1</v>
      </c>
      <c r="P805">
        <v>12</v>
      </c>
      <c r="Q805">
        <v>2017</v>
      </c>
      <c r="R805">
        <v>18.47826087</v>
      </c>
      <c r="S805">
        <v>19800</v>
      </c>
      <c r="T805">
        <v>55.1</v>
      </c>
      <c r="U805">
        <v>4.0999999999999996</v>
      </c>
      <c r="V805">
        <v>15.759607839999999</v>
      </c>
      <c r="W805">
        <v>55.424999999999997</v>
      </c>
      <c r="X805">
        <v>4.2</v>
      </c>
      <c r="Y805">
        <v>19.184374999999999</v>
      </c>
      <c r="Z805">
        <v>55.75</v>
      </c>
      <c r="AA805">
        <v>4.0999999999999996</v>
      </c>
      <c r="AB805">
        <v>17.267272729999998</v>
      </c>
      <c r="AC805">
        <v>52.406944439999997</v>
      </c>
      <c r="AD805" s="1">
        <v>43091</v>
      </c>
      <c r="AE805" t="s">
        <v>115</v>
      </c>
    </row>
    <row r="806" spans="1:31" x14ac:dyDescent="0.3">
      <c r="A806" t="s">
        <v>69</v>
      </c>
      <c r="B806" t="s">
        <v>36</v>
      </c>
      <c r="C806">
        <v>59</v>
      </c>
      <c r="D806">
        <v>341</v>
      </c>
      <c r="E806">
        <v>1</v>
      </c>
      <c r="F806">
        <v>184</v>
      </c>
      <c r="G806">
        <v>49.9</v>
      </c>
      <c r="H806">
        <v>49.9</v>
      </c>
      <c r="I806">
        <v>18</v>
      </c>
      <c r="J806">
        <v>2</v>
      </c>
      <c r="K806">
        <v>1850</v>
      </c>
      <c r="L806">
        <v>4.3</v>
      </c>
      <c r="M806">
        <v>21</v>
      </c>
      <c r="N806">
        <v>10</v>
      </c>
      <c r="O806">
        <v>1</v>
      </c>
      <c r="P806">
        <v>12</v>
      </c>
      <c r="Q806">
        <v>2017</v>
      </c>
      <c r="R806">
        <v>0.97087378599999996</v>
      </c>
      <c r="S806">
        <v>32560</v>
      </c>
      <c r="T806">
        <v>55.1</v>
      </c>
      <c r="U806">
        <v>4.0999999999999996</v>
      </c>
      <c r="V806">
        <v>15.759607839999999</v>
      </c>
      <c r="W806">
        <v>55.424999999999997</v>
      </c>
      <c r="X806">
        <v>4.2</v>
      </c>
      <c r="Y806">
        <v>19.184374999999999</v>
      </c>
      <c r="Z806">
        <v>55.75</v>
      </c>
      <c r="AA806">
        <v>4.0999999999999996</v>
      </c>
      <c r="AB806">
        <v>17.267272729999998</v>
      </c>
      <c r="AC806">
        <v>54.45</v>
      </c>
      <c r="AD806" s="1">
        <v>43091</v>
      </c>
      <c r="AE806" t="s">
        <v>122</v>
      </c>
    </row>
    <row r="807" spans="1:31" x14ac:dyDescent="0.3">
      <c r="A807" t="s">
        <v>55</v>
      </c>
      <c r="B807" t="s">
        <v>40</v>
      </c>
      <c r="C807">
        <v>54</v>
      </c>
      <c r="D807">
        <v>1012</v>
      </c>
      <c r="E807">
        <v>3</v>
      </c>
      <c r="F807">
        <v>38</v>
      </c>
      <c r="G807">
        <v>99.990000000000009</v>
      </c>
      <c r="H807">
        <v>299.97000000000003</v>
      </c>
      <c r="I807">
        <v>15.266666669999999</v>
      </c>
      <c r="J807">
        <v>1</v>
      </c>
      <c r="K807">
        <v>1200</v>
      </c>
      <c r="L807">
        <v>4.2</v>
      </c>
      <c r="M807">
        <v>21</v>
      </c>
      <c r="N807">
        <v>10</v>
      </c>
      <c r="O807">
        <v>1</v>
      </c>
      <c r="P807">
        <v>12</v>
      </c>
      <c r="Q807">
        <v>2017</v>
      </c>
      <c r="R807">
        <v>2.7027027029999999</v>
      </c>
      <c r="S807">
        <v>15750</v>
      </c>
      <c r="T807">
        <v>99.99</v>
      </c>
      <c r="U807">
        <v>4.2</v>
      </c>
      <c r="V807">
        <v>15.266666669999999</v>
      </c>
      <c r="W807">
        <v>129.99</v>
      </c>
      <c r="X807">
        <v>4.3</v>
      </c>
      <c r="Y807">
        <v>25.59</v>
      </c>
      <c r="Z807">
        <v>99.99</v>
      </c>
      <c r="AA807">
        <v>4.2</v>
      </c>
      <c r="AB807">
        <v>15.266666669999999</v>
      </c>
      <c r="AC807">
        <v>99.99</v>
      </c>
      <c r="AD807" s="1">
        <v>43090</v>
      </c>
      <c r="AE807" t="s">
        <v>122</v>
      </c>
    </row>
    <row r="808" spans="1:31" x14ac:dyDescent="0.3">
      <c r="A808" t="s">
        <v>57</v>
      </c>
      <c r="B808" t="s">
        <v>40</v>
      </c>
      <c r="C808">
        <v>54</v>
      </c>
      <c r="D808">
        <v>995</v>
      </c>
      <c r="E808">
        <v>3</v>
      </c>
      <c r="F808">
        <v>38</v>
      </c>
      <c r="G808">
        <v>99.990000000000009</v>
      </c>
      <c r="H808">
        <v>299.97000000000003</v>
      </c>
      <c r="I808">
        <v>17.95</v>
      </c>
      <c r="J808">
        <v>1</v>
      </c>
      <c r="K808">
        <v>4475</v>
      </c>
      <c r="L808">
        <v>4.3</v>
      </c>
      <c r="M808">
        <v>21</v>
      </c>
      <c r="N808">
        <v>10</v>
      </c>
      <c r="O808">
        <v>1</v>
      </c>
      <c r="P808">
        <v>12</v>
      </c>
      <c r="Q808">
        <v>2017</v>
      </c>
      <c r="R808">
        <v>4.1095890410000004</v>
      </c>
      <c r="S808">
        <v>32736</v>
      </c>
      <c r="T808">
        <v>99.99</v>
      </c>
      <c r="U808">
        <v>4.2</v>
      </c>
      <c r="V808">
        <v>15.266666669999999</v>
      </c>
      <c r="W808">
        <v>129.99</v>
      </c>
      <c r="X808">
        <v>4.3</v>
      </c>
      <c r="Y808">
        <v>25.59</v>
      </c>
      <c r="Z808">
        <v>99.99</v>
      </c>
      <c r="AA808">
        <v>4.3</v>
      </c>
      <c r="AB808">
        <v>17.95</v>
      </c>
      <c r="AC808">
        <v>99.99</v>
      </c>
      <c r="AD808" s="1">
        <v>43090</v>
      </c>
      <c r="AE808" t="s">
        <v>122</v>
      </c>
    </row>
    <row r="809" spans="1:31" x14ac:dyDescent="0.3">
      <c r="A809" t="s">
        <v>73</v>
      </c>
      <c r="B809" t="s">
        <v>26</v>
      </c>
      <c r="C809">
        <v>54</v>
      </c>
      <c r="D809">
        <v>245</v>
      </c>
      <c r="E809">
        <v>18</v>
      </c>
      <c r="F809">
        <v>41</v>
      </c>
      <c r="G809">
        <v>88.566666666666663</v>
      </c>
      <c r="H809">
        <v>1594.2</v>
      </c>
      <c r="I809">
        <v>14.769215689999999</v>
      </c>
      <c r="J809">
        <v>1</v>
      </c>
      <c r="K809">
        <v>1383</v>
      </c>
      <c r="L809">
        <v>3.9</v>
      </c>
      <c r="M809">
        <v>21</v>
      </c>
      <c r="N809">
        <v>10</v>
      </c>
      <c r="O809">
        <v>1</v>
      </c>
      <c r="P809">
        <v>12</v>
      </c>
      <c r="Q809">
        <v>2017</v>
      </c>
      <c r="R809">
        <v>5.0139275769999996</v>
      </c>
      <c r="S809">
        <v>20000</v>
      </c>
      <c r="T809">
        <v>88.488235290000006</v>
      </c>
      <c r="U809">
        <v>3.9</v>
      </c>
      <c r="V809">
        <v>18.89833333</v>
      </c>
      <c r="W809">
        <v>88.488235290000006</v>
      </c>
      <c r="X809">
        <v>3.9</v>
      </c>
      <c r="Y809">
        <v>18.89833333</v>
      </c>
      <c r="Z809">
        <v>39.99</v>
      </c>
      <c r="AA809">
        <v>4</v>
      </c>
      <c r="AB809">
        <v>15.23</v>
      </c>
      <c r="AC809">
        <v>89.9</v>
      </c>
      <c r="AD809" s="1">
        <v>43090</v>
      </c>
      <c r="AE809" t="s">
        <v>115</v>
      </c>
    </row>
    <row r="810" spans="1:31" x14ac:dyDescent="0.3">
      <c r="A810" t="s">
        <v>72</v>
      </c>
      <c r="B810" t="s">
        <v>66</v>
      </c>
      <c r="C810">
        <v>44</v>
      </c>
      <c r="D810">
        <v>903</v>
      </c>
      <c r="E810">
        <v>47</v>
      </c>
      <c r="F810">
        <v>40</v>
      </c>
      <c r="G810">
        <v>75</v>
      </c>
      <c r="H810">
        <v>3525</v>
      </c>
      <c r="I810">
        <v>17.446382979999999</v>
      </c>
      <c r="J810">
        <v>6</v>
      </c>
      <c r="K810">
        <v>2600</v>
      </c>
      <c r="L810">
        <v>4.0999999999999996</v>
      </c>
      <c r="M810">
        <v>21</v>
      </c>
      <c r="N810">
        <v>10</v>
      </c>
      <c r="O810">
        <v>1</v>
      </c>
      <c r="P810">
        <v>12</v>
      </c>
      <c r="Q810">
        <v>2017</v>
      </c>
      <c r="R810">
        <v>41.228070180000003</v>
      </c>
      <c r="S810">
        <v>15000</v>
      </c>
      <c r="T810">
        <v>75</v>
      </c>
      <c r="U810">
        <v>4.0999999999999996</v>
      </c>
      <c r="V810">
        <v>17.446382979999999</v>
      </c>
      <c r="W810">
        <v>75</v>
      </c>
      <c r="X810">
        <v>4.0999999999999996</v>
      </c>
      <c r="Y810">
        <v>17.446382979999999</v>
      </c>
      <c r="Z810">
        <v>99.9</v>
      </c>
      <c r="AA810">
        <v>4.4000000000000004</v>
      </c>
      <c r="AB810">
        <v>20.646666669999998</v>
      </c>
      <c r="AC810">
        <v>75</v>
      </c>
      <c r="AD810" s="1">
        <v>43090</v>
      </c>
      <c r="AE810" t="s">
        <v>116</v>
      </c>
    </row>
    <row r="811" spans="1:31" x14ac:dyDescent="0.3">
      <c r="A811" t="s">
        <v>74</v>
      </c>
      <c r="B811" t="s">
        <v>26</v>
      </c>
      <c r="C811">
        <v>38</v>
      </c>
      <c r="D811">
        <v>735</v>
      </c>
      <c r="E811">
        <v>12</v>
      </c>
      <c r="F811">
        <v>41</v>
      </c>
      <c r="G811">
        <v>45.9</v>
      </c>
      <c r="H811">
        <v>550.79999999999995</v>
      </c>
      <c r="I811">
        <v>13.6875</v>
      </c>
      <c r="J811">
        <v>5</v>
      </c>
      <c r="K811">
        <v>800</v>
      </c>
      <c r="L811">
        <v>4.2</v>
      </c>
      <c r="M811">
        <v>21</v>
      </c>
      <c r="N811">
        <v>10</v>
      </c>
      <c r="O811">
        <v>1</v>
      </c>
      <c r="P811">
        <v>12</v>
      </c>
      <c r="Q811">
        <v>2017</v>
      </c>
      <c r="R811">
        <v>16.438356160000001</v>
      </c>
      <c r="S811">
        <v>8000</v>
      </c>
      <c r="T811">
        <v>88.488235290000006</v>
      </c>
      <c r="U811">
        <v>3.9</v>
      </c>
      <c r="V811">
        <v>18.89833333</v>
      </c>
      <c r="W811">
        <v>45.9</v>
      </c>
      <c r="X811">
        <v>4.2</v>
      </c>
      <c r="Y811">
        <v>13.6875</v>
      </c>
      <c r="Z811">
        <v>39.99</v>
      </c>
      <c r="AA811">
        <v>4</v>
      </c>
      <c r="AB811">
        <v>15.23</v>
      </c>
      <c r="AC811">
        <v>44.154444439999999</v>
      </c>
      <c r="AD811" s="1">
        <v>43090</v>
      </c>
      <c r="AE811" t="s">
        <v>122</v>
      </c>
    </row>
    <row r="812" spans="1:31" x14ac:dyDescent="0.3">
      <c r="A812" t="s">
        <v>55</v>
      </c>
      <c r="B812" t="s">
        <v>40</v>
      </c>
      <c r="C812">
        <v>54</v>
      </c>
      <c r="D812">
        <v>1012</v>
      </c>
      <c r="E812">
        <v>3</v>
      </c>
      <c r="F812">
        <v>38</v>
      </c>
      <c r="G812">
        <v>99.990000000000009</v>
      </c>
      <c r="H812">
        <v>299.97000000000003</v>
      </c>
      <c r="I812">
        <v>15.266666669999999</v>
      </c>
      <c r="J812">
        <v>1</v>
      </c>
      <c r="K812">
        <v>1200</v>
      </c>
      <c r="L812">
        <v>4.2</v>
      </c>
      <c r="M812">
        <v>21</v>
      </c>
      <c r="N812">
        <v>10</v>
      </c>
      <c r="O812">
        <v>1</v>
      </c>
      <c r="P812">
        <v>12</v>
      </c>
      <c r="Q812">
        <v>2017</v>
      </c>
      <c r="R812">
        <v>2.7027027029999999</v>
      </c>
      <c r="S812">
        <v>15750</v>
      </c>
      <c r="T812">
        <v>99.99</v>
      </c>
      <c r="U812">
        <v>4.2</v>
      </c>
      <c r="V812">
        <v>15.266666669999999</v>
      </c>
      <c r="W812">
        <v>129.99</v>
      </c>
      <c r="X812">
        <v>4.3</v>
      </c>
      <c r="Y812">
        <v>25.59</v>
      </c>
      <c r="Z812">
        <v>99.99</v>
      </c>
      <c r="AA812">
        <v>4.2</v>
      </c>
      <c r="AB812">
        <v>15.266666669999999</v>
      </c>
      <c r="AC812">
        <v>99.99</v>
      </c>
      <c r="AD812" s="1">
        <v>43089</v>
      </c>
      <c r="AE812" t="s">
        <v>122</v>
      </c>
    </row>
    <row r="813" spans="1:31" x14ac:dyDescent="0.3">
      <c r="A813" t="s">
        <v>73</v>
      </c>
      <c r="B813" t="s">
        <v>26</v>
      </c>
      <c r="C813">
        <v>54</v>
      </c>
      <c r="D813">
        <v>245</v>
      </c>
      <c r="E813">
        <v>18</v>
      </c>
      <c r="F813">
        <v>41</v>
      </c>
      <c r="G813">
        <v>88.566666666666663</v>
      </c>
      <c r="H813">
        <v>1594.2</v>
      </c>
      <c r="I813">
        <v>14.769215689999999</v>
      </c>
      <c r="J813">
        <v>1</v>
      </c>
      <c r="K813">
        <v>1383</v>
      </c>
      <c r="L813">
        <v>3.9</v>
      </c>
      <c r="M813">
        <v>21</v>
      </c>
      <c r="N813">
        <v>10</v>
      </c>
      <c r="O813">
        <v>1</v>
      </c>
      <c r="P813">
        <v>12</v>
      </c>
      <c r="Q813">
        <v>2017</v>
      </c>
      <c r="R813">
        <v>5.0139275769999996</v>
      </c>
      <c r="S813">
        <v>20000</v>
      </c>
      <c r="T813">
        <v>88.488235290000006</v>
      </c>
      <c r="U813">
        <v>3.9</v>
      </c>
      <c r="V813">
        <v>18.89833333</v>
      </c>
      <c r="W813">
        <v>88.488235290000006</v>
      </c>
      <c r="X813">
        <v>3.9</v>
      </c>
      <c r="Y813">
        <v>18.89833333</v>
      </c>
      <c r="Z813">
        <v>39.99</v>
      </c>
      <c r="AA813">
        <v>4</v>
      </c>
      <c r="AB813">
        <v>15.23</v>
      </c>
      <c r="AC813">
        <v>89.9</v>
      </c>
      <c r="AD813" s="1">
        <v>43089</v>
      </c>
      <c r="AE813" t="s">
        <v>115</v>
      </c>
    </row>
    <row r="814" spans="1:31" x14ac:dyDescent="0.3">
      <c r="A814" t="s">
        <v>71</v>
      </c>
      <c r="B814" t="s">
        <v>35</v>
      </c>
      <c r="C814">
        <v>49</v>
      </c>
      <c r="D814">
        <v>100</v>
      </c>
      <c r="E814">
        <v>16</v>
      </c>
      <c r="F814">
        <v>30</v>
      </c>
      <c r="G814">
        <v>24.5</v>
      </c>
      <c r="H814">
        <v>392</v>
      </c>
      <c r="I814">
        <v>12.873749999999999</v>
      </c>
      <c r="J814">
        <v>4</v>
      </c>
      <c r="K814">
        <v>150</v>
      </c>
      <c r="L814">
        <v>4.2</v>
      </c>
      <c r="M814">
        <v>21</v>
      </c>
      <c r="N814">
        <v>10</v>
      </c>
      <c r="O814">
        <v>1</v>
      </c>
      <c r="P814">
        <v>12</v>
      </c>
      <c r="Q814">
        <v>2017</v>
      </c>
      <c r="R814">
        <v>13.559322030000001</v>
      </c>
      <c r="S814">
        <v>2304</v>
      </c>
      <c r="T814">
        <v>24.5</v>
      </c>
      <c r="U814">
        <v>4.2</v>
      </c>
      <c r="V814">
        <v>12.873749999999999</v>
      </c>
      <c r="W814">
        <v>24.5</v>
      </c>
      <c r="X814">
        <v>3.9</v>
      </c>
      <c r="Y814">
        <v>13.524705880000001</v>
      </c>
      <c r="Z814">
        <v>24.5</v>
      </c>
      <c r="AA814">
        <v>4.2</v>
      </c>
      <c r="AB814">
        <v>12.873749999999999</v>
      </c>
      <c r="AC814">
        <v>24.5</v>
      </c>
      <c r="AD814" s="1">
        <v>43089</v>
      </c>
      <c r="AE814" t="s">
        <v>123</v>
      </c>
    </row>
    <row r="815" spans="1:31" x14ac:dyDescent="0.3">
      <c r="A815" t="s">
        <v>42</v>
      </c>
      <c r="B815" t="s">
        <v>32</v>
      </c>
      <c r="C815">
        <v>59</v>
      </c>
      <c r="D815">
        <v>492</v>
      </c>
      <c r="E815">
        <v>9</v>
      </c>
      <c r="F815">
        <v>112</v>
      </c>
      <c r="G815">
        <v>58.989999999999995</v>
      </c>
      <c r="H815">
        <v>530.91</v>
      </c>
      <c r="I815">
        <v>16.332222219999998</v>
      </c>
      <c r="J815">
        <v>2</v>
      </c>
      <c r="K815">
        <v>200</v>
      </c>
      <c r="L815">
        <v>3.9</v>
      </c>
      <c r="M815">
        <v>21</v>
      </c>
      <c r="N815">
        <v>10</v>
      </c>
      <c r="O815">
        <v>1</v>
      </c>
      <c r="P815">
        <v>12</v>
      </c>
      <c r="Q815">
        <v>2017</v>
      </c>
      <c r="R815">
        <v>5.1428571429999996</v>
      </c>
      <c r="S815">
        <v>3960</v>
      </c>
      <c r="T815">
        <v>23.99</v>
      </c>
      <c r="U815">
        <v>4.3</v>
      </c>
      <c r="V815">
        <v>12.45684211</v>
      </c>
      <c r="W815">
        <v>89.99</v>
      </c>
      <c r="X815">
        <v>4.0999999999999996</v>
      </c>
      <c r="Y815">
        <v>15.89473684</v>
      </c>
      <c r="Z815">
        <v>58.99</v>
      </c>
      <c r="AA815">
        <v>3.9</v>
      </c>
      <c r="AB815">
        <v>16.332222219999998</v>
      </c>
      <c r="AC815">
        <v>58.99</v>
      </c>
      <c r="AD815" s="1">
        <v>43089</v>
      </c>
      <c r="AE815" t="s">
        <v>115</v>
      </c>
    </row>
    <row r="816" spans="1:31" x14ac:dyDescent="0.3">
      <c r="A816" t="s">
        <v>82</v>
      </c>
      <c r="B816" t="s">
        <v>30</v>
      </c>
      <c r="C816">
        <v>33</v>
      </c>
      <c r="D816">
        <v>300</v>
      </c>
      <c r="E816">
        <v>2</v>
      </c>
      <c r="F816">
        <v>35</v>
      </c>
      <c r="G816">
        <v>119.9</v>
      </c>
      <c r="H816">
        <v>239.8</v>
      </c>
      <c r="I816">
        <v>13.44</v>
      </c>
      <c r="J816">
        <v>1</v>
      </c>
      <c r="K816">
        <v>207</v>
      </c>
      <c r="L816">
        <v>3.5</v>
      </c>
      <c r="M816">
        <v>21</v>
      </c>
      <c r="N816">
        <v>10</v>
      </c>
      <c r="O816">
        <v>1</v>
      </c>
      <c r="P816">
        <v>12</v>
      </c>
      <c r="Q816">
        <v>2017</v>
      </c>
      <c r="R816">
        <v>66.666666669999998</v>
      </c>
      <c r="S816">
        <v>2926</v>
      </c>
      <c r="T816">
        <v>128.53296699999999</v>
      </c>
      <c r="U816">
        <v>4.2</v>
      </c>
      <c r="V816">
        <v>38.57</v>
      </c>
      <c r="W816">
        <v>119.9</v>
      </c>
      <c r="X816">
        <v>3.5</v>
      </c>
      <c r="Y816">
        <v>13.44</v>
      </c>
      <c r="Z816">
        <v>109.9</v>
      </c>
      <c r="AA816">
        <v>3.5</v>
      </c>
      <c r="AB816">
        <v>25.249166670000001</v>
      </c>
      <c r="AC816">
        <v>119.85</v>
      </c>
      <c r="AD816" s="1">
        <v>43088</v>
      </c>
      <c r="AE816" t="s">
        <v>115</v>
      </c>
    </row>
    <row r="817" spans="1:31" x14ac:dyDescent="0.3">
      <c r="A817" t="s">
        <v>56</v>
      </c>
      <c r="B817" t="s">
        <v>36</v>
      </c>
      <c r="C817">
        <v>57</v>
      </c>
      <c r="D817">
        <v>366</v>
      </c>
      <c r="E817">
        <v>44</v>
      </c>
      <c r="F817">
        <v>184</v>
      </c>
      <c r="G817">
        <v>56.104545454545452</v>
      </c>
      <c r="H817">
        <v>2468.6</v>
      </c>
      <c r="I817">
        <v>17.267272729999998</v>
      </c>
      <c r="J817">
        <v>2</v>
      </c>
      <c r="K817">
        <v>1650</v>
      </c>
      <c r="L817">
        <v>4.0999999999999996</v>
      </c>
      <c r="M817">
        <v>21</v>
      </c>
      <c r="N817">
        <v>10</v>
      </c>
      <c r="O817">
        <v>1</v>
      </c>
      <c r="P817">
        <v>12</v>
      </c>
      <c r="Q817">
        <v>2017</v>
      </c>
      <c r="R817">
        <v>22.222222219999999</v>
      </c>
      <c r="S817">
        <v>19800</v>
      </c>
      <c r="T817">
        <v>55.1</v>
      </c>
      <c r="U817">
        <v>4.0999999999999996</v>
      </c>
      <c r="V817">
        <v>15.759607839999999</v>
      </c>
      <c r="W817">
        <v>55.424999999999997</v>
      </c>
      <c r="X817">
        <v>4.2</v>
      </c>
      <c r="Y817">
        <v>19.184374999999999</v>
      </c>
      <c r="Z817">
        <v>55.75</v>
      </c>
      <c r="AA817">
        <v>4.0999999999999996</v>
      </c>
      <c r="AB817">
        <v>17.267272729999998</v>
      </c>
      <c r="AC817">
        <v>53.785714290000001</v>
      </c>
      <c r="AD817" s="1">
        <v>43088</v>
      </c>
      <c r="AE817" t="s">
        <v>115</v>
      </c>
    </row>
    <row r="818" spans="1:31" x14ac:dyDescent="0.3">
      <c r="A818" t="s">
        <v>63</v>
      </c>
      <c r="B818" t="s">
        <v>30</v>
      </c>
      <c r="C818">
        <v>59</v>
      </c>
      <c r="D818">
        <v>1893</v>
      </c>
      <c r="E818">
        <v>23</v>
      </c>
      <c r="F818">
        <v>35</v>
      </c>
      <c r="G818">
        <v>149.99</v>
      </c>
      <c r="H818">
        <v>3449.77</v>
      </c>
      <c r="I818">
        <v>38.57</v>
      </c>
      <c r="J818">
        <v>1</v>
      </c>
      <c r="K818">
        <v>6550</v>
      </c>
      <c r="L818">
        <v>4.2</v>
      </c>
      <c r="M818">
        <v>21</v>
      </c>
      <c r="N818">
        <v>10</v>
      </c>
      <c r="O818">
        <v>1</v>
      </c>
      <c r="P818">
        <v>12</v>
      </c>
      <c r="Q818">
        <v>2017</v>
      </c>
      <c r="R818">
        <v>23.958333329999999</v>
      </c>
      <c r="S818">
        <v>8000</v>
      </c>
      <c r="T818">
        <v>149.99</v>
      </c>
      <c r="U818">
        <v>4.2</v>
      </c>
      <c r="V818">
        <v>38.57</v>
      </c>
      <c r="W818">
        <v>149.99</v>
      </c>
      <c r="X818">
        <v>4.2</v>
      </c>
      <c r="Y818">
        <v>38.57</v>
      </c>
      <c r="Z818">
        <v>109.9</v>
      </c>
      <c r="AA818">
        <v>3.5</v>
      </c>
      <c r="AB818">
        <v>25.249166670000001</v>
      </c>
      <c r="AC818">
        <v>149.99</v>
      </c>
      <c r="AD818" s="1">
        <v>43087</v>
      </c>
      <c r="AE818" t="s">
        <v>114</v>
      </c>
    </row>
    <row r="819" spans="1:31" x14ac:dyDescent="0.3">
      <c r="A819" t="s">
        <v>52</v>
      </c>
      <c r="B819" t="s">
        <v>66</v>
      </c>
      <c r="C819">
        <v>41</v>
      </c>
      <c r="D819">
        <v>789</v>
      </c>
      <c r="E819">
        <v>4</v>
      </c>
      <c r="F819">
        <v>61</v>
      </c>
      <c r="G819">
        <v>38.4</v>
      </c>
      <c r="H819">
        <v>153.6</v>
      </c>
      <c r="I819">
        <v>15.18928571</v>
      </c>
      <c r="J819">
        <v>1</v>
      </c>
      <c r="K819">
        <v>950</v>
      </c>
      <c r="L819">
        <v>3.8</v>
      </c>
      <c r="M819">
        <v>21</v>
      </c>
      <c r="N819">
        <v>10</v>
      </c>
      <c r="O819">
        <v>1</v>
      </c>
      <c r="P819">
        <v>12</v>
      </c>
      <c r="Q819">
        <v>2017</v>
      </c>
      <c r="R819">
        <v>7.5471698109999998</v>
      </c>
      <c r="S819">
        <v>14000</v>
      </c>
      <c r="T819">
        <v>75</v>
      </c>
      <c r="U819">
        <v>4.0999999999999996</v>
      </c>
      <c r="V819">
        <v>17.446382979999999</v>
      </c>
      <c r="W819">
        <v>38.4</v>
      </c>
      <c r="X819">
        <v>3.8</v>
      </c>
      <c r="Y819">
        <v>11.015000000000001</v>
      </c>
      <c r="Z819">
        <v>99.9</v>
      </c>
      <c r="AA819">
        <v>4.4000000000000004</v>
      </c>
      <c r="AB819">
        <v>20.646666669999998</v>
      </c>
      <c r="AC819">
        <v>34.581176470000003</v>
      </c>
      <c r="AD819" s="1">
        <v>43087</v>
      </c>
      <c r="AE819" t="s">
        <v>116</v>
      </c>
    </row>
    <row r="820" spans="1:31" x14ac:dyDescent="0.3">
      <c r="A820" t="s">
        <v>76</v>
      </c>
      <c r="B820" t="s">
        <v>66</v>
      </c>
      <c r="C820">
        <v>57</v>
      </c>
      <c r="D820">
        <v>272</v>
      </c>
      <c r="E820">
        <v>3</v>
      </c>
      <c r="F820">
        <v>40</v>
      </c>
      <c r="G820">
        <v>99.899999999999991</v>
      </c>
      <c r="H820">
        <v>299.7</v>
      </c>
      <c r="I820">
        <v>20.646666669999998</v>
      </c>
      <c r="J820">
        <v>1</v>
      </c>
      <c r="K820">
        <v>2500</v>
      </c>
      <c r="L820">
        <v>4.4000000000000004</v>
      </c>
      <c r="M820">
        <v>21</v>
      </c>
      <c r="N820">
        <v>10</v>
      </c>
      <c r="O820">
        <v>1</v>
      </c>
      <c r="P820">
        <v>12</v>
      </c>
      <c r="Q820">
        <v>2017</v>
      </c>
      <c r="R820">
        <v>75</v>
      </c>
      <c r="S820">
        <v>12000</v>
      </c>
      <c r="T820">
        <v>75</v>
      </c>
      <c r="U820">
        <v>4.0999999999999996</v>
      </c>
      <c r="V820">
        <v>17.446382979999999</v>
      </c>
      <c r="W820">
        <v>99.9</v>
      </c>
      <c r="X820">
        <v>4.4000000000000004</v>
      </c>
      <c r="Y820">
        <v>20.646666669999998</v>
      </c>
      <c r="Z820">
        <v>99.9</v>
      </c>
      <c r="AA820">
        <v>4.4000000000000004</v>
      </c>
      <c r="AB820">
        <v>20.646666669999998</v>
      </c>
      <c r="AC820">
        <v>99.9</v>
      </c>
      <c r="AD820" s="1">
        <v>43087</v>
      </c>
      <c r="AE820" t="s">
        <v>114</v>
      </c>
    </row>
    <row r="821" spans="1:31" x14ac:dyDescent="0.3">
      <c r="A821" t="s">
        <v>28</v>
      </c>
      <c r="B821" t="s">
        <v>35</v>
      </c>
      <c r="C821">
        <v>56</v>
      </c>
      <c r="D821">
        <v>237</v>
      </c>
      <c r="E821">
        <v>17</v>
      </c>
      <c r="F821">
        <v>30</v>
      </c>
      <c r="G821">
        <v>24.5</v>
      </c>
      <c r="H821">
        <v>416.5</v>
      </c>
      <c r="I821">
        <v>13.524705880000001</v>
      </c>
      <c r="J821">
        <v>3</v>
      </c>
      <c r="K821">
        <v>100</v>
      </c>
      <c r="L821">
        <v>3.9</v>
      </c>
      <c r="M821">
        <v>21</v>
      </c>
      <c r="N821">
        <v>10</v>
      </c>
      <c r="O821">
        <v>1</v>
      </c>
      <c r="P821">
        <v>12</v>
      </c>
      <c r="Q821">
        <v>2017</v>
      </c>
      <c r="R821">
        <v>23.287671230000001</v>
      </c>
      <c r="S821">
        <v>2304</v>
      </c>
      <c r="T821">
        <v>24.5</v>
      </c>
      <c r="U821">
        <v>4.2</v>
      </c>
      <c r="V821">
        <v>12.873749999999999</v>
      </c>
      <c r="W821">
        <v>24.5</v>
      </c>
      <c r="X821">
        <v>3.9</v>
      </c>
      <c r="Y821">
        <v>13.524705880000001</v>
      </c>
      <c r="Z821">
        <v>24.5</v>
      </c>
      <c r="AA821">
        <v>3.9</v>
      </c>
      <c r="AB821">
        <v>13.524705880000001</v>
      </c>
      <c r="AC821">
        <v>24.5</v>
      </c>
      <c r="AD821" s="1">
        <v>43087</v>
      </c>
      <c r="AE821" t="s">
        <v>123</v>
      </c>
    </row>
    <row r="822" spans="1:31" x14ac:dyDescent="0.3">
      <c r="A822" t="s">
        <v>48</v>
      </c>
      <c r="B822" t="s">
        <v>49</v>
      </c>
      <c r="C822">
        <v>29</v>
      </c>
      <c r="D822">
        <v>178</v>
      </c>
      <c r="E822">
        <v>12</v>
      </c>
      <c r="F822">
        <v>34</v>
      </c>
      <c r="G822">
        <v>118</v>
      </c>
      <c r="H822">
        <v>1416</v>
      </c>
      <c r="I822">
        <v>11.026666669999999</v>
      </c>
      <c r="J822">
        <v>1</v>
      </c>
      <c r="K822">
        <v>400</v>
      </c>
      <c r="L822">
        <v>4.4000000000000004</v>
      </c>
      <c r="M822">
        <v>21</v>
      </c>
      <c r="N822">
        <v>10</v>
      </c>
      <c r="O822">
        <v>1</v>
      </c>
      <c r="P822">
        <v>12</v>
      </c>
      <c r="Q822">
        <v>2017</v>
      </c>
      <c r="R822">
        <v>50</v>
      </c>
      <c r="S822">
        <v>4693</v>
      </c>
      <c r="T822">
        <v>56.99</v>
      </c>
      <c r="U822">
        <v>4.3</v>
      </c>
      <c r="V822">
        <v>13.82</v>
      </c>
      <c r="W822">
        <v>118</v>
      </c>
      <c r="X822">
        <v>4.4000000000000004</v>
      </c>
      <c r="Y822">
        <v>11.026666669999999</v>
      </c>
      <c r="Z822">
        <v>118</v>
      </c>
      <c r="AA822">
        <v>4.4000000000000004</v>
      </c>
      <c r="AB822">
        <v>11.026666669999999</v>
      </c>
      <c r="AC822">
        <v>118.05</v>
      </c>
      <c r="AD822" s="1">
        <v>43086</v>
      </c>
      <c r="AE822" t="s">
        <v>115</v>
      </c>
    </row>
    <row r="823" spans="1:31" x14ac:dyDescent="0.3">
      <c r="A823" t="s">
        <v>80</v>
      </c>
      <c r="B823" t="s">
        <v>36</v>
      </c>
      <c r="C823">
        <v>56</v>
      </c>
      <c r="D823">
        <v>348</v>
      </c>
      <c r="E823">
        <v>51</v>
      </c>
      <c r="F823">
        <v>184</v>
      </c>
      <c r="G823">
        <v>56.501960784313724</v>
      </c>
      <c r="H823">
        <v>2881.6</v>
      </c>
      <c r="I823">
        <v>15.759607839999999</v>
      </c>
      <c r="J823">
        <v>2</v>
      </c>
      <c r="K823">
        <v>1550</v>
      </c>
      <c r="L823">
        <v>4.0999999999999996</v>
      </c>
      <c r="M823">
        <v>21</v>
      </c>
      <c r="N823">
        <v>10</v>
      </c>
      <c r="O823">
        <v>1</v>
      </c>
      <c r="P823">
        <v>12</v>
      </c>
      <c r="Q823">
        <v>2017</v>
      </c>
      <c r="R823">
        <v>18.47826087</v>
      </c>
      <c r="S823">
        <v>19800</v>
      </c>
      <c r="T823">
        <v>55.1</v>
      </c>
      <c r="U823">
        <v>4.0999999999999996</v>
      </c>
      <c r="V823">
        <v>15.759607839999999</v>
      </c>
      <c r="W823">
        <v>55.424999999999997</v>
      </c>
      <c r="X823">
        <v>4.2</v>
      </c>
      <c r="Y823">
        <v>19.184374999999999</v>
      </c>
      <c r="Z823">
        <v>55.75</v>
      </c>
      <c r="AA823">
        <v>4.0999999999999996</v>
      </c>
      <c r="AB823">
        <v>17.267272729999998</v>
      </c>
      <c r="AC823">
        <v>52.406944439999997</v>
      </c>
      <c r="AD823" s="1">
        <v>43086</v>
      </c>
      <c r="AE823" t="s">
        <v>115</v>
      </c>
    </row>
    <row r="824" spans="1:31" x14ac:dyDescent="0.3">
      <c r="A824" t="s">
        <v>62</v>
      </c>
      <c r="B824" t="s">
        <v>32</v>
      </c>
      <c r="C824">
        <v>48</v>
      </c>
      <c r="D824">
        <v>575</v>
      </c>
      <c r="E824">
        <v>19</v>
      </c>
      <c r="F824">
        <v>112</v>
      </c>
      <c r="G824">
        <v>23.99</v>
      </c>
      <c r="H824">
        <v>455.81</v>
      </c>
      <c r="I824">
        <v>12.45684211</v>
      </c>
      <c r="J824">
        <v>1</v>
      </c>
      <c r="K824">
        <v>100</v>
      </c>
      <c r="L824">
        <v>4.3</v>
      </c>
      <c r="M824">
        <v>21</v>
      </c>
      <c r="N824">
        <v>10</v>
      </c>
      <c r="O824">
        <v>1</v>
      </c>
      <c r="P824">
        <v>12</v>
      </c>
      <c r="Q824">
        <v>2017</v>
      </c>
      <c r="R824">
        <v>8.4444444440000002</v>
      </c>
      <c r="S824">
        <v>4500</v>
      </c>
      <c r="T824">
        <v>23.99</v>
      </c>
      <c r="U824">
        <v>4.3</v>
      </c>
      <c r="V824">
        <v>12.45684211</v>
      </c>
      <c r="W824">
        <v>89.99</v>
      </c>
      <c r="X824">
        <v>4.0999999999999996</v>
      </c>
      <c r="Y824">
        <v>15.89473684</v>
      </c>
      <c r="Z824">
        <v>58.99</v>
      </c>
      <c r="AA824">
        <v>3.9</v>
      </c>
      <c r="AB824">
        <v>16.332222219999998</v>
      </c>
      <c r="AC824">
        <v>23.99</v>
      </c>
      <c r="AD824" s="1">
        <v>43085</v>
      </c>
      <c r="AE824" t="s">
        <v>122</v>
      </c>
    </row>
    <row r="825" spans="1:31" x14ac:dyDescent="0.3">
      <c r="A825" t="s">
        <v>48</v>
      </c>
      <c r="B825" t="s">
        <v>49</v>
      </c>
      <c r="C825">
        <v>29</v>
      </c>
      <c r="D825">
        <v>178</v>
      </c>
      <c r="E825">
        <v>12</v>
      </c>
      <c r="F825">
        <v>34</v>
      </c>
      <c r="G825">
        <v>118</v>
      </c>
      <c r="H825">
        <v>1416</v>
      </c>
      <c r="I825">
        <v>11.026666669999999</v>
      </c>
      <c r="J825">
        <v>1</v>
      </c>
      <c r="K825">
        <v>400</v>
      </c>
      <c r="L825">
        <v>4.4000000000000004</v>
      </c>
      <c r="M825">
        <v>21</v>
      </c>
      <c r="N825">
        <v>10</v>
      </c>
      <c r="O825">
        <v>1</v>
      </c>
      <c r="P825">
        <v>12</v>
      </c>
      <c r="Q825">
        <v>2017</v>
      </c>
      <c r="R825">
        <v>50</v>
      </c>
      <c r="S825">
        <v>4693</v>
      </c>
      <c r="T825">
        <v>56.99</v>
      </c>
      <c r="U825">
        <v>4.3</v>
      </c>
      <c r="V825">
        <v>13.82</v>
      </c>
      <c r="W825">
        <v>118</v>
      </c>
      <c r="X825">
        <v>4.4000000000000004</v>
      </c>
      <c r="Y825">
        <v>11.026666669999999</v>
      </c>
      <c r="Z825">
        <v>118</v>
      </c>
      <c r="AA825">
        <v>4.4000000000000004</v>
      </c>
      <c r="AB825">
        <v>11.026666669999999</v>
      </c>
      <c r="AC825">
        <v>118.05</v>
      </c>
      <c r="AD825" s="1">
        <v>43085</v>
      </c>
      <c r="AE825" t="s">
        <v>115</v>
      </c>
    </row>
    <row r="826" spans="1:31" x14ac:dyDescent="0.3">
      <c r="A826" t="s">
        <v>73</v>
      </c>
      <c r="B826" t="s">
        <v>26</v>
      </c>
      <c r="C826">
        <v>54</v>
      </c>
      <c r="D826">
        <v>245</v>
      </c>
      <c r="E826">
        <v>18</v>
      </c>
      <c r="F826">
        <v>41</v>
      </c>
      <c r="G826">
        <v>88.566666666666663</v>
      </c>
      <c r="H826">
        <v>1594.2</v>
      </c>
      <c r="I826">
        <v>14.769215689999999</v>
      </c>
      <c r="J826">
        <v>1</v>
      </c>
      <c r="K826">
        <v>1383</v>
      </c>
      <c r="L826">
        <v>3.9</v>
      </c>
      <c r="M826">
        <v>21</v>
      </c>
      <c r="N826">
        <v>10</v>
      </c>
      <c r="O826">
        <v>1</v>
      </c>
      <c r="P826">
        <v>12</v>
      </c>
      <c r="Q826">
        <v>2017</v>
      </c>
      <c r="R826">
        <v>5.0139275769999996</v>
      </c>
      <c r="S826">
        <v>20000</v>
      </c>
      <c r="T826">
        <v>88.488235290000006</v>
      </c>
      <c r="U826">
        <v>3.9</v>
      </c>
      <c r="V826">
        <v>18.89833333</v>
      </c>
      <c r="W826">
        <v>88.488235290000006</v>
      </c>
      <c r="X826">
        <v>3.9</v>
      </c>
      <c r="Y826">
        <v>18.89833333</v>
      </c>
      <c r="Z826">
        <v>39.99</v>
      </c>
      <c r="AA826">
        <v>4</v>
      </c>
      <c r="AB826">
        <v>15.23</v>
      </c>
      <c r="AC826">
        <v>89.9</v>
      </c>
      <c r="AD826" s="1">
        <v>43085</v>
      </c>
      <c r="AE826" t="s">
        <v>115</v>
      </c>
    </row>
    <row r="827" spans="1:31" x14ac:dyDescent="0.3">
      <c r="A827" t="s">
        <v>44</v>
      </c>
      <c r="B827" t="s">
        <v>33</v>
      </c>
      <c r="C827">
        <v>46</v>
      </c>
      <c r="D827">
        <v>501</v>
      </c>
      <c r="E827">
        <v>11</v>
      </c>
      <c r="F827">
        <v>61</v>
      </c>
      <c r="G827">
        <v>348.8</v>
      </c>
      <c r="H827">
        <v>3836.8</v>
      </c>
      <c r="I827">
        <v>16.102727269999999</v>
      </c>
      <c r="J827">
        <v>4</v>
      </c>
      <c r="K827">
        <v>363</v>
      </c>
      <c r="L827">
        <v>3.7</v>
      </c>
      <c r="M827">
        <v>21</v>
      </c>
      <c r="N827">
        <v>10</v>
      </c>
      <c r="O827">
        <v>1</v>
      </c>
      <c r="P827">
        <v>12</v>
      </c>
      <c r="Q827">
        <v>2017</v>
      </c>
      <c r="R827">
        <v>33.333333330000002</v>
      </c>
      <c r="S827">
        <v>3042</v>
      </c>
      <c r="T827">
        <v>149</v>
      </c>
      <c r="U827">
        <v>4.2</v>
      </c>
      <c r="V827">
        <v>19.100000000000001</v>
      </c>
      <c r="W827">
        <v>108</v>
      </c>
      <c r="X827">
        <v>4.2</v>
      </c>
      <c r="Y827">
        <v>16.65384615</v>
      </c>
      <c r="Z827">
        <v>185.96</v>
      </c>
      <c r="AA827">
        <v>3.8</v>
      </c>
      <c r="AB827">
        <v>18.686</v>
      </c>
      <c r="AC827">
        <v>345.70666670000003</v>
      </c>
      <c r="AD827" s="1">
        <v>43085</v>
      </c>
      <c r="AE827" t="s">
        <v>115</v>
      </c>
    </row>
    <row r="828" spans="1:31" x14ac:dyDescent="0.3">
      <c r="A828" t="s">
        <v>74</v>
      </c>
      <c r="B828" t="s">
        <v>26</v>
      </c>
      <c r="C828">
        <v>38</v>
      </c>
      <c r="D828">
        <v>735</v>
      </c>
      <c r="E828">
        <v>12</v>
      </c>
      <c r="F828">
        <v>41</v>
      </c>
      <c r="G828">
        <v>45.9</v>
      </c>
      <c r="H828">
        <v>550.79999999999995</v>
      </c>
      <c r="I828">
        <v>13.6875</v>
      </c>
      <c r="J828">
        <v>5</v>
      </c>
      <c r="K828">
        <v>800</v>
      </c>
      <c r="L828">
        <v>4.2</v>
      </c>
      <c r="M828">
        <v>21</v>
      </c>
      <c r="N828">
        <v>10</v>
      </c>
      <c r="O828">
        <v>1</v>
      </c>
      <c r="P828">
        <v>12</v>
      </c>
      <c r="Q828">
        <v>2017</v>
      </c>
      <c r="R828">
        <v>16.438356160000001</v>
      </c>
      <c r="S828">
        <v>8000</v>
      </c>
      <c r="T828">
        <v>88.488235290000006</v>
      </c>
      <c r="U828">
        <v>3.9</v>
      </c>
      <c r="V828">
        <v>18.89833333</v>
      </c>
      <c r="W828">
        <v>45.9</v>
      </c>
      <c r="X828">
        <v>4.2</v>
      </c>
      <c r="Y828">
        <v>13.6875</v>
      </c>
      <c r="Z828">
        <v>39.99</v>
      </c>
      <c r="AA828">
        <v>4</v>
      </c>
      <c r="AB828">
        <v>15.23</v>
      </c>
      <c r="AC828">
        <v>44.154444439999999</v>
      </c>
      <c r="AD828" s="1">
        <v>43085</v>
      </c>
      <c r="AE828" t="s">
        <v>122</v>
      </c>
    </row>
    <row r="829" spans="1:31" x14ac:dyDescent="0.3">
      <c r="A829" t="s">
        <v>83</v>
      </c>
      <c r="B829" t="s">
        <v>36</v>
      </c>
      <c r="C829">
        <v>36</v>
      </c>
      <c r="D829">
        <v>450</v>
      </c>
      <c r="E829">
        <v>11</v>
      </c>
      <c r="F829">
        <v>184</v>
      </c>
      <c r="G829">
        <v>99</v>
      </c>
      <c r="H829">
        <v>1089</v>
      </c>
      <c r="I829">
        <v>38.05545455</v>
      </c>
      <c r="J829">
        <v>1</v>
      </c>
      <c r="K829">
        <v>9000</v>
      </c>
      <c r="L829">
        <v>4.0999999999999996</v>
      </c>
      <c r="M829">
        <v>21</v>
      </c>
      <c r="N829">
        <v>10</v>
      </c>
      <c r="O829">
        <v>1</v>
      </c>
      <c r="P829">
        <v>12</v>
      </c>
      <c r="Q829">
        <v>2017</v>
      </c>
      <c r="R829">
        <v>10.47619048</v>
      </c>
      <c r="S829">
        <v>19656</v>
      </c>
      <c r="T829">
        <v>55.1</v>
      </c>
      <c r="U829">
        <v>4.0999999999999996</v>
      </c>
      <c r="V829">
        <v>15.759607839999999</v>
      </c>
      <c r="W829">
        <v>55.424999999999997</v>
      </c>
      <c r="X829">
        <v>4.2</v>
      </c>
      <c r="Y829">
        <v>19.184374999999999</v>
      </c>
      <c r="Z829">
        <v>55.75</v>
      </c>
      <c r="AA829">
        <v>4.0999999999999996</v>
      </c>
      <c r="AB829">
        <v>17.267272729999998</v>
      </c>
      <c r="AC829">
        <v>99</v>
      </c>
      <c r="AD829" s="1">
        <v>43084</v>
      </c>
      <c r="AE829" t="s">
        <v>115</v>
      </c>
    </row>
    <row r="830" spans="1:31" x14ac:dyDescent="0.3">
      <c r="A830" t="s">
        <v>81</v>
      </c>
      <c r="B830" t="s">
        <v>49</v>
      </c>
      <c r="C830">
        <v>54</v>
      </c>
      <c r="D830">
        <v>1536</v>
      </c>
      <c r="E830">
        <v>24</v>
      </c>
      <c r="F830">
        <v>34</v>
      </c>
      <c r="G830">
        <v>56.99</v>
      </c>
      <c r="H830">
        <v>1367.76</v>
      </c>
      <c r="I830">
        <v>13.82</v>
      </c>
      <c r="J830">
        <v>2</v>
      </c>
      <c r="K830">
        <v>250</v>
      </c>
      <c r="L830">
        <v>4.3</v>
      </c>
      <c r="M830">
        <v>21</v>
      </c>
      <c r="N830">
        <v>10</v>
      </c>
      <c r="O830">
        <v>1</v>
      </c>
      <c r="P830">
        <v>12</v>
      </c>
      <c r="Q830">
        <v>2017</v>
      </c>
      <c r="R830">
        <v>25</v>
      </c>
      <c r="S830">
        <v>3360</v>
      </c>
      <c r="T830">
        <v>56.99</v>
      </c>
      <c r="U830">
        <v>4.3</v>
      </c>
      <c r="V830">
        <v>13.82</v>
      </c>
      <c r="W830">
        <v>118</v>
      </c>
      <c r="X830">
        <v>4.4000000000000004</v>
      </c>
      <c r="Y830">
        <v>11.026666669999999</v>
      </c>
      <c r="Z830">
        <v>56.99</v>
      </c>
      <c r="AA830">
        <v>4.3</v>
      </c>
      <c r="AB830">
        <v>13.82</v>
      </c>
      <c r="AC830">
        <v>56.99</v>
      </c>
      <c r="AD830" s="1">
        <v>43084</v>
      </c>
      <c r="AE830" t="s">
        <v>122</v>
      </c>
    </row>
    <row r="831" spans="1:31" x14ac:dyDescent="0.3">
      <c r="A831" t="s">
        <v>42</v>
      </c>
      <c r="B831" t="s">
        <v>32</v>
      </c>
      <c r="C831">
        <v>59</v>
      </c>
      <c r="D831">
        <v>492</v>
      </c>
      <c r="E831">
        <v>9</v>
      </c>
      <c r="F831">
        <v>112</v>
      </c>
      <c r="G831">
        <v>58.989999999999995</v>
      </c>
      <c r="H831">
        <v>530.91</v>
      </c>
      <c r="I831">
        <v>16.332222219999998</v>
      </c>
      <c r="J831">
        <v>2</v>
      </c>
      <c r="K831">
        <v>200</v>
      </c>
      <c r="L831">
        <v>3.9</v>
      </c>
      <c r="M831">
        <v>21</v>
      </c>
      <c r="N831">
        <v>10</v>
      </c>
      <c r="O831">
        <v>1</v>
      </c>
      <c r="P831">
        <v>12</v>
      </c>
      <c r="Q831">
        <v>2017</v>
      </c>
      <c r="R831">
        <v>5.1428571429999996</v>
      </c>
      <c r="S831">
        <v>3960</v>
      </c>
      <c r="T831">
        <v>23.99</v>
      </c>
      <c r="U831">
        <v>4.3</v>
      </c>
      <c r="V831">
        <v>12.45684211</v>
      </c>
      <c r="W831">
        <v>89.99</v>
      </c>
      <c r="X831">
        <v>4.0999999999999996</v>
      </c>
      <c r="Y831">
        <v>15.89473684</v>
      </c>
      <c r="Z831">
        <v>58.99</v>
      </c>
      <c r="AA831">
        <v>3.9</v>
      </c>
      <c r="AB831">
        <v>16.332222219999998</v>
      </c>
      <c r="AC831">
        <v>58.99</v>
      </c>
      <c r="AD831" s="1">
        <v>43084</v>
      </c>
      <c r="AE831" t="s">
        <v>115</v>
      </c>
    </row>
    <row r="832" spans="1:31" x14ac:dyDescent="0.3">
      <c r="A832" t="s">
        <v>29</v>
      </c>
      <c r="B832" t="s">
        <v>30</v>
      </c>
      <c r="C832">
        <v>45</v>
      </c>
      <c r="D832">
        <v>236</v>
      </c>
      <c r="E832">
        <v>1</v>
      </c>
      <c r="F832">
        <v>35</v>
      </c>
      <c r="G832">
        <v>98.9</v>
      </c>
      <c r="H832">
        <v>98.9</v>
      </c>
      <c r="I832">
        <v>13.71</v>
      </c>
      <c r="J832">
        <v>1</v>
      </c>
      <c r="K832">
        <v>173</v>
      </c>
      <c r="L832">
        <v>4</v>
      </c>
      <c r="M832">
        <v>21</v>
      </c>
      <c r="N832">
        <v>10</v>
      </c>
      <c r="O832">
        <v>1</v>
      </c>
      <c r="P832">
        <v>12</v>
      </c>
      <c r="Q832">
        <v>2017</v>
      </c>
      <c r="R832">
        <v>2.7027027029999999</v>
      </c>
      <c r="S832">
        <v>2808</v>
      </c>
      <c r="T832">
        <v>145.70428570000001</v>
      </c>
      <c r="U832">
        <v>4.2</v>
      </c>
      <c r="V832">
        <v>38.57</v>
      </c>
      <c r="W832">
        <v>98.9</v>
      </c>
      <c r="X832">
        <v>4</v>
      </c>
      <c r="Y832">
        <v>13.71</v>
      </c>
      <c r="Z832">
        <v>109.9</v>
      </c>
      <c r="AA832">
        <v>3.5</v>
      </c>
      <c r="AB832">
        <v>25.249166670000001</v>
      </c>
      <c r="AC832">
        <v>98.9</v>
      </c>
      <c r="AD832" s="1">
        <v>43083</v>
      </c>
      <c r="AE832" t="s">
        <v>122</v>
      </c>
    </row>
    <row r="833" spans="1:31" x14ac:dyDescent="0.3">
      <c r="A833" t="s">
        <v>28</v>
      </c>
      <c r="B833" t="s">
        <v>35</v>
      </c>
      <c r="C833">
        <v>56</v>
      </c>
      <c r="D833">
        <v>237</v>
      </c>
      <c r="E833">
        <v>17</v>
      </c>
      <c r="F833">
        <v>30</v>
      </c>
      <c r="G833">
        <v>24.5</v>
      </c>
      <c r="H833">
        <v>416.5</v>
      </c>
      <c r="I833">
        <v>13.524705880000001</v>
      </c>
      <c r="J833">
        <v>3</v>
      </c>
      <c r="K833">
        <v>100</v>
      </c>
      <c r="L833">
        <v>3.9</v>
      </c>
      <c r="M833">
        <v>21</v>
      </c>
      <c r="N833">
        <v>10</v>
      </c>
      <c r="O833">
        <v>1</v>
      </c>
      <c r="P833">
        <v>12</v>
      </c>
      <c r="Q833">
        <v>2017</v>
      </c>
      <c r="R833">
        <v>23.287671230000001</v>
      </c>
      <c r="S833">
        <v>2304</v>
      </c>
      <c r="T833">
        <v>24.5</v>
      </c>
      <c r="U833">
        <v>4.2</v>
      </c>
      <c r="V833">
        <v>12.873749999999999</v>
      </c>
      <c r="W833">
        <v>24.5</v>
      </c>
      <c r="X833">
        <v>3.9</v>
      </c>
      <c r="Y833">
        <v>13.524705880000001</v>
      </c>
      <c r="Z833">
        <v>24.5</v>
      </c>
      <c r="AA833">
        <v>3.9</v>
      </c>
      <c r="AB833">
        <v>13.524705880000001</v>
      </c>
      <c r="AC833">
        <v>24.5</v>
      </c>
      <c r="AD833" s="1">
        <v>43083</v>
      </c>
      <c r="AE833" t="s">
        <v>123</v>
      </c>
    </row>
    <row r="834" spans="1:31" x14ac:dyDescent="0.3">
      <c r="A834" t="s">
        <v>29</v>
      </c>
      <c r="B834" t="s">
        <v>30</v>
      </c>
      <c r="C834">
        <v>45</v>
      </c>
      <c r="D834">
        <v>236</v>
      </c>
      <c r="E834">
        <v>1</v>
      </c>
      <c r="F834">
        <v>35</v>
      </c>
      <c r="G834">
        <v>98.9</v>
      </c>
      <c r="H834">
        <v>98.9</v>
      </c>
      <c r="I834">
        <v>13.71</v>
      </c>
      <c r="J834">
        <v>1</v>
      </c>
      <c r="K834">
        <v>173</v>
      </c>
      <c r="L834">
        <v>4</v>
      </c>
      <c r="M834">
        <v>21</v>
      </c>
      <c r="N834">
        <v>10</v>
      </c>
      <c r="O834">
        <v>1</v>
      </c>
      <c r="P834">
        <v>12</v>
      </c>
      <c r="Q834">
        <v>2017</v>
      </c>
      <c r="R834">
        <v>2.7027027029999999</v>
      </c>
      <c r="S834">
        <v>2808</v>
      </c>
      <c r="T834">
        <v>145.70428570000001</v>
      </c>
      <c r="U834">
        <v>4.2</v>
      </c>
      <c r="V834">
        <v>38.57</v>
      </c>
      <c r="W834">
        <v>98.9</v>
      </c>
      <c r="X834">
        <v>4</v>
      </c>
      <c r="Y834">
        <v>13.71</v>
      </c>
      <c r="Z834">
        <v>109.9</v>
      </c>
      <c r="AA834">
        <v>3.5</v>
      </c>
      <c r="AB834">
        <v>25.249166670000001</v>
      </c>
      <c r="AC834">
        <v>98.9</v>
      </c>
      <c r="AD834" s="1">
        <v>43082</v>
      </c>
      <c r="AE834" t="s">
        <v>122</v>
      </c>
    </row>
    <row r="835" spans="1:31" x14ac:dyDescent="0.3">
      <c r="A835" t="s">
        <v>75</v>
      </c>
      <c r="B835" t="s">
        <v>30</v>
      </c>
      <c r="C835">
        <v>42</v>
      </c>
      <c r="D835">
        <v>363</v>
      </c>
      <c r="E835">
        <v>2</v>
      </c>
      <c r="F835">
        <v>35</v>
      </c>
      <c r="G835">
        <v>134.9</v>
      </c>
      <c r="H835">
        <v>269.8</v>
      </c>
      <c r="I835">
        <v>21.70066667</v>
      </c>
      <c r="J835">
        <v>1</v>
      </c>
      <c r="K835">
        <v>922</v>
      </c>
      <c r="L835">
        <v>4.2</v>
      </c>
      <c r="M835">
        <v>21</v>
      </c>
      <c r="N835">
        <v>10</v>
      </c>
      <c r="O835">
        <v>1</v>
      </c>
      <c r="P835">
        <v>12</v>
      </c>
      <c r="Q835">
        <v>2017</v>
      </c>
      <c r="R835">
        <v>2.1052631580000001</v>
      </c>
      <c r="S835">
        <v>7650</v>
      </c>
      <c r="T835">
        <v>149.99</v>
      </c>
      <c r="U835">
        <v>4.2</v>
      </c>
      <c r="V835">
        <v>38.57</v>
      </c>
      <c r="W835">
        <v>134.9</v>
      </c>
      <c r="X835">
        <v>4.2</v>
      </c>
      <c r="Y835">
        <v>38.78</v>
      </c>
      <c r="Z835">
        <v>109.9</v>
      </c>
      <c r="AA835">
        <v>3.5</v>
      </c>
      <c r="AB835">
        <v>25.249166670000001</v>
      </c>
      <c r="AC835">
        <v>137.9</v>
      </c>
      <c r="AD835" s="1">
        <v>43082</v>
      </c>
      <c r="AE835" t="s">
        <v>114</v>
      </c>
    </row>
    <row r="836" spans="1:31" x14ac:dyDescent="0.3">
      <c r="A836" t="s">
        <v>47</v>
      </c>
      <c r="B836" t="s">
        <v>32</v>
      </c>
      <c r="C836">
        <v>51</v>
      </c>
      <c r="D836">
        <v>625</v>
      </c>
      <c r="E836">
        <v>7</v>
      </c>
      <c r="F836">
        <v>112</v>
      </c>
      <c r="G836">
        <v>349.90000000000003</v>
      </c>
      <c r="H836">
        <v>2449.3000000000002</v>
      </c>
      <c r="I836">
        <v>29.09285714</v>
      </c>
      <c r="J836">
        <v>1</v>
      </c>
      <c r="K836">
        <v>900</v>
      </c>
      <c r="L836">
        <v>4.3</v>
      </c>
      <c r="M836">
        <v>21</v>
      </c>
      <c r="N836">
        <v>10</v>
      </c>
      <c r="O836">
        <v>1</v>
      </c>
      <c r="P836">
        <v>12</v>
      </c>
      <c r="Q836">
        <v>2017</v>
      </c>
      <c r="R836">
        <v>10.9375</v>
      </c>
      <c r="S836">
        <v>11400</v>
      </c>
      <c r="T836">
        <v>23.99</v>
      </c>
      <c r="U836">
        <v>4.3</v>
      </c>
      <c r="V836">
        <v>12.45684211</v>
      </c>
      <c r="W836">
        <v>89.99</v>
      </c>
      <c r="X836">
        <v>4.0999999999999996</v>
      </c>
      <c r="Y836">
        <v>15.89473684</v>
      </c>
      <c r="Z836">
        <v>58.99</v>
      </c>
      <c r="AA836">
        <v>3.9</v>
      </c>
      <c r="AB836">
        <v>16.332222219999998</v>
      </c>
      <c r="AC836">
        <v>322.13636359999998</v>
      </c>
      <c r="AD836" s="1">
        <v>43082</v>
      </c>
      <c r="AE836" t="s">
        <v>114</v>
      </c>
    </row>
    <row r="837" spans="1:31" x14ac:dyDescent="0.3">
      <c r="A837" t="s">
        <v>71</v>
      </c>
      <c r="B837" t="s">
        <v>35</v>
      </c>
      <c r="C837">
        <v>49</v>
      </c>
      <c r="D837">
        <v>100</v>
      </c>
      <c r="E837">
        <v>16</v>
      </c>
      <c r="F837">
        <v>30</v>
      </c>
      <c r="G837">
        <v>24.5</v>
      </c>
      <c r="H837">
        <v>392</v>
      </c>
      <c r="I837">
        <v>12.873749999999999</v>
      </c>
      <c r="J837">
        <v>4</v>
      </c>
      <c r="K837">
        <v>150</v>
      </c>
      <c r="L837">
        <v>4.2</v>
      </c>
      <c r="M837">
        <v>21</v>
      </c>
      <c r="N837">
        <v>10</v>
      </c>
      <c r="O837">
        <v>1</v>
      </c>
      <c r="P837">
        <v>12</v>
      </c>
      <c r="Q837">
        <v>2017</v>
      </c>
      <c r="R837">
        <v>13.559322030000001</v>
      </c>
      <c r="S837">
        <v>2304</v>
      </c>
      <c r="T837">
        <v>24.5</v>
      </c>
      <c r="U837">
        <v>4.2</v>
      </c>
      <c r="V837">
        <v>12.873749999999999</v>
      </c>
      <c r="W837">
        <v>24.5</v>
      </c>
      <c r="X837">
        <v>3.9</v>
      </c>
      <c r="Y837">
        <v>13.524705880000001</v>
      </c>
      <c r="Z837">
        <v>24.5</v>
      </c>
      <c r="AA837">
        <v>4.2</v>
      </c>
      <c r="AB837">
        <v>12.873749999999999</v>
      </c>
      <c r="AC837">
        <v>24.5</v>
      </c>
      <c r="AD837" s="1">
        <v>43082</v>
      </c>
      <c r="AE837" t="s">
        <v>123</v>
      </c>
    </row>
    <row r="838" spans="1:31" x14ac:dyDescent="0.3">
      <c r="A838" t="s">
        <v>81</v>
      </c>
      <c r="B838" t="s">
        <v>49</v>
      </c>
      <c r="C838">
        <v>54</v>
      </c>
      <c r="D838">
        <v>1536</v>
      </c>
      <c r="E838">
        <v>24</v>
      </c>
      <c r="F838">
        <v>34</v>
      </c>
      <c r="G838">
        <v>56.99</v>
      </c>
      <c r="H838">
        <v>1367.76</v>
      </c>
      <c r="I838">
        <v>13.82</v>
      </c>
      <c r="J838">
        <v>2</v>
      </c>
      <c r="K838">
        <v>250</v>
      </c>
      <c r="L838">
        <v>4.3</v>
      </c>
      <c r="M838">
        <v>21</v>
      </c>
      <c r="N838">
        <v>10</v>
      </c>
      <c r="O838">
        <v>1</v>
      </c>
      <c r="P838">
        <v>12</v>
      </c>
      <c r="Q838">
        <v>2017</v>
      </c>
      <c r="R838">
        <v>25</v>
      </c>
      <c r="S838">
        <v>3360</v>
      </c>
      <c r="T838">
        <v>56.99</v>
      </c>
      <c r="U838">
        <v>4.3</v>
      </c>
      <c r="V838">
        <v>13.82</v>
      </c>
      <c r="W838">
        <v>118</v>
      </c>
      <c r="X838">
        <v>4.4000000000000004</v>
      </c>
      <c r="Y838">
        <v>11.026666669999999</v>
      </c>
      <c r="Z838">
        <v>56.99</v>
      </c>
      <c r="AA838">
        <v>4.3</v>
      </c>
      <c r="AB838">
        <v>13.82</v>
      </c>
      <c r="AC838">
        <v>56.99</v>
      </c>
      <c r="AD838" s="1">
        <v>43082</v>
      </c>
      <c r="AE838" t="s">
        <v>122</v>
      </c>
    </row>
    <row r="839" spans="1:31" x14ac:dyDescent="0.3">
      <c r="A839" t="s">
        <v>39</v>
      </c>
      <c r="B839" t="s">
        <v>40</v>
      </c>
      <c r="C839">
        <v>40</v>
      </c>
      <c r="D839">
        <v>1456</v>
      </c>
      <c r="E839">
        <v>29</v>
      </c>
      <c r="F839">
        <v>38</v>
      </c>
      <c r="G839">
        <v>166.99</v>
      </c>
      <c r="H839">
        <v>4842.71</v>
      </c>
      <c r="I839">
        <v>24.47137931</v>
      </c>
      <c r="J839">
        <v>1</v>
      </c>
      <c r="K839">
        <v>2425</v>
      </c>
      <c r="L839">
        <v>3.8</v>
      </c>
      <c r="M839">
        <v>21</v>
      </c>
      <c r="N839">
        <v>10</v>
      </c>
      <c r="O839">
        <v>1</v>
      </c>
      <c r="P839">
        <v>12</v>
      </c>
      <c r="Q839">
        <v>2017</v>
      </c>
      <c r="R839">
        <v>41.428571429999998</v>
      </c>
      <c r="S839">
        <v>16530</v>
      </c>
      <c r="T839">
        <v>99.99</v>
      </c>
      <c r="U839">
        <v>4.2</v>
      </c>
      <c r="V839">
        <v>15.266666669999999</v>
      </c>
      <c r="W839">
        <v>129.99</v>
      </c>
      <c r="X839">
        <v>4.3</v>
      </c>
      <c r="Y839">
        <v>25.59</v>
      </c>
      <c r="Z839">
        <v>166.99</v>
      </c>
      <c r="AA839">
        <v>3.8</v>
      </c>
      <c r="AB839">
        <v>24.47137931</v>
      </c>
      <c r="AC839">
        <v>157.36037039999999</v>
      </c>
      <c r="AD839" s="1">
        <v>43081</v>
      </c>
      <c r="AE839" t="s">
        <v>115</v>
      </c>
    </row>
    <row r="840" spans="1:31" x14ac:dyDescent="0.3">
      <c r="A840" t="s">
        <v>52</v>
      </c>
      <c r="B840" t="s">
        <v>66</v>
      </c>
      <c r="C840">
        <v>41</v>
      </c>
      <c r="D840">
        <v>789</v>
      </c>
      <c r="E840">
        <v>4</v>
      </c>
      <c r="F840">
        <v>61</v>
      </c>
      <c r="G840">
        <v>38.4</v>
      </c>
      <c r="H840">
        <v>153.6</v>
      </c>
      <c r="I840">
        <v>15.18928571</v>
      </c>
      <c r="J840">
        <v>1</v>
      </c>
      <c r="K840">
        <v>950</v>
      </c>
      <c r="L840">
        <v>3.8</v>
      </c>
      <c r="M840">
        <v>21</v>
      </c>
      <c r="N840">
        <v>10</v>
      </c>
      <c r="O840">
        <v>1</v>
      </c>
      <c r="P840">
        <v>12</v>
      </c>
      <c r="Q840">
        <v>2017</v>
      </c>
      <c r="R840">
        <v>7.5471698109999998</v>
      </c>
      <c r="S840">
        <v>14000</v>
      </c>
      <c r="T840">
        <v>75</v>
      </c>
      <c r="U840">
        <v>4.0999999999999996</v>
      </c>
      <c r="V840">
        <v>17.446382979999999</v>
      </c>
      <c r="W840">
        <v>38.4</v>
      </c>
      <c r="X840">
        <v>3.8</v>
      </c>
      <c r="Y840">
        <v>11.015000000000001</v>
      </c>
      <c r="Z840">
        <v>99.9</v>
      </c>
      <c r="AA840">
        <v>4.4000000000000004</v>
      </c>
      <c r="AB840">
        <v>20.646666669999998</v>
      </c>
      <c r="AC840">
        <v>34.581176470000003</v>
      </c>
      <c r="AD840" s="1">
        <v>43080</v>
      </c>
      <c r="AE840" t="s">
        <v>116</v>
      </c>
    </row>
    <row r="841" spans="1:31" x14ac:dyDescent="0.3">
      <c r="A841" t="s">
        <v>71</v>
      </c>
      <c r="B841" t="s">
        <v>35</v>
      </c>
      <c r="C841">
        <v>49</v>
      </c>
      <c r="D841">
        <v>100</v>
      </c>
      <c r="E841">
        <v>16</v>
      </c>
      <c r="F841">
        <v>30</v>
      </c>
      <c r="G841">
        <v>24.5</v>
      </c>
      <c r="H841">
        <v>392</v>
      </c>
      <c r="I841">
        <v>12.873749999999999</v>
      </c>
      <c r="J841">
        <v>4</v>
      </c>
      <c r="K841">
        <v>150</v>
      </c>
      <c r="L841">
        <v>4.2</v>
      </c>
      <c r="M841">
        <v>21</v>
      </c>
      <c r="N841">
        <v>10</v>
      </c>
      <c r="O841">
        <v>1</v>
      </c>
      <c r="P841">
        <v>12</v>
      </c>
      <c r="Q841">
        <v>2017</v>
      </c>
      <c r="R841">
        <v>13.559322030000001</v>
      </c>
      <c r="S841">
        <v>2304</v>
      </c>
      <c r="T841">
        <v>24.5</v>
      </c>
      <c r="U841">
        <v>4.2</v>
      </c>
      <c r="V841">
        <v>12.873749999999999</v>
      </c>
      <c r="W841">
        <v>24.5</v>
      </c>
      <c r="X841">
        <v>3.9</v>
      </c>
      <c r="Y841">
        <v>13.524705880000001</v>
      </c>
      <c r="Z841">
        <v>24.5</v>
      </c>
      <c r="AA841">
        <v>4.2</v>
      </c>
      <c r="AB841">
        <v>12.873749999999999</v>
      </c>
      <c r="AC841">
        <v>24.5</v>
      </c>
      <c r="AD841" s="1">
        <v>43080</v>
      </c>
      <c r="AE841" t="s">
        <v>123</v>
      </c>
    </row>
    <row r="842" spans="1:31" x14ac:dyDescent="0.3">
      <c r="A842" t="s">
        <v>43</v>
      </c>
      <c r="B842" t="s">
        <v>33</v>
      </c>
      <c r="C842">
        <v>59</v>
      </c>
      <c r="D842">
        <v>319</v>
      </c>
      <c r="E842">
        <v>6</v>
      </c>
      <c r="F842">
        <v>73</v>
      </c>
      <c r="G842">
        <v>78</v>
      </c>
      <c r="H842">
        <v>468</v>
      </c>
      <c r="I842">
        <v>15.3</v>
      </c>
      <c r="J842">
        <v>4</v>
      </c>
      <c r="K842">
        <v>250</v>
      </c>
      <c r="L842">
        <v>3.9</v>
      </c>
      <c r="M842">
        <v>21</v>
      </c>
      <c r="N842">
        <v>10</v>
      </c>
      <c r="O842">
        <v>1</v>
      </c>
      <c r="P842">
        <v>12</v>
      </c>
      <c r="Q842">
        <v>2017</v>
      </c>
      <c r="R842">
        <v>28.571428569999998</v>
      </c>
      <c r="S842">
        <v>640</v>
      </c>
      <c r="T842">
        <v>149</v>
      </c>
      <c r="U842">
        <v>4.2</v>
      </c>
      <c r="V842">
        <v>19.100000000000001</v>
      </c>
      <c r="W842">
        <v>108</v>
      </c>
      <c r="X842">
        <v>4.2</v>
      </c>
      <c r="Y842">
        <v>16.65384615</v>
      </c>
      <c r="Z842">
        <v>185.96</v>
      </c>
      <c r="AA842">
        <v>3.8</v>
      </c>
      <c r="AB842">
        <v>18.686</v>
      </c>
      <c r="AC842">
        <v>78</v>
      </c>
      <c r="AD842" s="1">
        <v>43080</v>
      </c>
      <c r="AE842" t="s">
        <v>116</v>
      </c>
    </row>
    <row r="843" spans="1:31" x14ac:dyDescent="0.3">
      <c r="A843" t="s">
        <v>69</v>
      </c>
      <c r="B843" t="s">
        <v>36</v>
      </c>
      <c r="C843">
        <v>59</v>
      </c>
      <c r="D843">
        <v>341</v>
      </c>
      <c r="E843">
        <v>1</v>
      </c>
      <c r="F843">
        <v>184</v>
      </c>
      <c r="G843">
        <v>49.9</v>
      </c>
      <c r="H843">
        <v>49.9</v>
      </c>
      <c r="I843">
        <v>18</v>
      </c>
      <c r="J843">
        <v>2</v>
      </c>
      <c r="K843">
        <v>1850</v>
      </c>
      <c r="L843">
        <v>4.3</v>
      </c>
      <c r="M843">
        <v>21</v>
      </c>
      <c r="N843">
        <v>10</v>
      </c>
      <c r="O843">
        <v>1</v>
      </c>
      <c r="P843">
        <v>12</v>
      </c>
      <c r="Q843">
        <v>2017</v>
      </c>
      <c r="R843">
        <v>0.97087378599999996</v>
      </c>
      <c r="S843">
        <v>32560</v>
      </c>
      <c r="T843">
        <v>55.1</v>
      </c>
      <c r="U843">
        <v>4.0999999999999996</v>
      </c>
      <c r="V843">
        <v>15.759607839999999</v>
      </c>
      <c r="W843">
        <v>55.424999999999997</v>
      </c>
      <c r="X843">
        <v>4.2</v>
      </c>
      <c r="Y843">
        <v>19.184374999999999</v>
      </c>
      <c r="Z843">
        <v>55.75</v>
      </c>
      <c r="AA843">
        <v>4.0999999999999996</v>
      </c>
      <c r="AB843">
        <v>17.267272729999998</v>
      </c>
      <c r="AC843">
        <v>54.45</v>
      </c>
      <c r="AD843" s="1">
        <v>43080</v>
      </c>
      <c r="AE843" t="s">
        <v>122</v>
      </c>
    </row>
    <row r="844" spans="1:31" x14ac:dyDescent="0.3">
      <c r="A844" t="s">
        <v>52</v>
      </c>
      <c r="B844" t="s">
        <v>66</v>
      </c>
      <c r="C844">
        <v>41</v>
      </c>
      <c r="D844">
        <v>789</v>
      </c>
      <c r="E844">
        <v>4</v>
      </c>
      <c r="F844">
        <v>61</v>
      </c>
      <c r="G844">
        <v>38.4</v>
      </c>
      <c r="H844">
        <v>153.6</v>
      </c>
      <c r="I844">
        <v>15.18928571</v>
      </c>
      <c r="J844">
        <v>1</v>
      </c>
      <c r="K844">
        <v>950</v>
      </c>
      <c r="L844">
        <v>3.8</v>
      </c>
      <c r="M844">
        <v>21</v>
      </c>
      <c r="N844">
        <v>10</v>
      </c>
      <c r="O844">
        <v>1</v>
      </c>
      <c r="P844">
        <v>12</v>
      </c>
      <c r="Q844">
        <v>2017</v>
      </c>
      <c r="R844">
        <v>7.5471698109999998</v>
      </c>
      <c r="S844">
        <v>14000</v>
      </c>
      <c r="T844">
        <v>75</v>
      </c>
      <c r="U844">
        <v>4.0999999999999996</v>
      </c>
      <c r="V844">
        <v>17.446382979999999</v>
      </c>
      <c r="W844">
        <v>38.4</v>
      </c>
      <c r="X844">
        <v>3.8</v>
      </c>
      <c r="Y844">
        <v>11.015000000000001</v>
      </c>
      <c r="Z844">
        <v>99.9</v>
      </c>
      <c r="AA844">
        <v>4.4000000000000004</v>
      </c>
      <c r="AB844">
        <v>20.646666669999998</v>
      </c>
      <c r="AC844">
        <v>34.581176470000003</v>
      </c>
      <c r="AD844" s="1">
        <v>43079</v>
      </c>
      <c r="AE844" t="s">
        <v>116</v>
      </c>
    </row>
    <row r="845" spans="1:31" x14ac:dyDescent="0.3">
      <c r="A845" t="s">
        <v>69</v>
      </c>
      <c r="B845" t="s">
        <v>36</v>
      </c>
      <c r="C845">
        <v>59</v>
      </c>
      <c r="D845">
        <v>341</v>
      </c>
      <c r="E845">
        <v>1</v>
      </c>
      <c r="F845">
        <v>184</v>
      </c>
      <c r="G845">
        <v>49.9</v>
      </c>
      <c r="H845">
        <v>49.9</v>
      </c>
      <c r="I845">
        <v>18</v>
      </c>
      <c r="J845">
        <v>2</v>
      </c>
      <c r="K845">
        <v>1850</v>
      </c>
      <c r="L845">
        <v>4.3</v>
      </c>
      <c r="M845">
        <v>21</v>
      </c>
      <c r="N845">
        <v>10</v>
      </c>
      <c r="O845">
        <v>1</v>
      </c>
      <c r="P845">
        <v>12</v>
      </c>
      <c r="Q845">
        <v>2017</v>
      </c>
      <c r="R845">
        <v>0.97087378599999996</v>
      </c>
      <c r="S845">
        <v>32560</v>
      </c>
      <c r="T845">
        <v>55.1</v>
      </c>
      <c r="U845">
        <v>4.0999999999999996</v>
      </c>
      <c r="V845">
        <v>15.759607839999999</v>
      </c>
      <c r="W845">
        <v>55.424999999999997</v>
      </c>
      <c r="X845">
        <v>4.2</v>
      </c>
      <c r="Y845">
        <v>19.184374999999999</v>
      </c>
      <c r="Z845">
        <v>55.75</v>
      </c>
      <c r="AA845">
        <v>4.0999999999999996</v>
      </c>
      <c r="AB845">
        <v>17.267272729999998</v>
      </c>
      <c r="AC845">
        <v>54.45</v>
      </c>
      <c r="AD845" s="1">
        <v>43079</v>
      </c>
      <c r="AE845" t="s">
        <v>122</v>
      </c>
    </row>
    <row r="846" spans="1:31" x14ac:dyDescent="0.3">
      <c r="A846" t="s">
        <v>82</v>
      </c>
      <c r="B846" t="s">
        <v>30</v>
      </c>
      <c r="C846">
        <v>33</v>
      </c>
      <c r="D846">
        <v>300</v>
      </c>
      <c r="E846">
        <v>2</v>
      </c>
      <c r="F846">
        <v>35</v>
      </c>
      <c r="G846">
        <v>119.9</v>
      </c>
      <c r="H846">
        <v>239.8</v>
      </c>
      <c r="I846">
        <v>13.44</v>
      </c>
      <c r="J846">
        <v>1</v>
      </c>
      <c r="K846">
        <v>207</v>
      </c>
      <c r="L846">
        <v>3.5</v>
      </c>
      <c r="M846">
        <v>21</v>
      </c>
      <c r="N846">
        <v>10</v>
      </c>
      <c r="O846">
        <v>1</v>
      </c>
      <c r="P846">
        <v>12</v>
      </c>
      <c r="Q846">
        <v>2017</v>
      </c>
      <c r="R846">
        <v>66.666666669999998</v>
      </c>
      <c r="S846">
        <v>2926</v>
      </c>
      <c r="T846">
        <v>128.53296699999999</v>
      </c>
      <c r="U846">
        <v>4.2</v>
      </c>
      <c r="V846">
        <v>38.57</v>
      </c>
      <c r="W846">
        <v>119.9</v>
      </c>
      <c r="X846">
        <v>3.5</v>
      </c>
      <c r="Y846">
        <v>13.44</v>
      </c>
      <c r="Z846">
        <v>109.9</v>
      </c>
      <c r="AA846">
        <v>3.5</v>
      </c>
      <c r="AB846">
        <v>25.249166670000001</v>
      </c>
      <c r="AC846">
        <v>119.85</v>
      </c>
      <c r="AD846" s="1">
        <v>43078</v>
      </c>
      <c r="AE846" t="s">
        <v>115</v>
      </c>
    </row>
    <row r="847" spans="1:31" x14ac:dyDescent="0.3">
      <c r="A847" t="s">
        <v>47</v>
      </c>
      <c r="B847" t="s">
        <v>32</v>
      </c>
      <c r="C847">
        <v>51</v>
      </c>
      <c r="D847">
        <v>625</v>
      </c>
      <c r="E847">
        <v>7</v>
      </c>
      <c r="F847">
        <v>112</v>
      </c>
      <c r="G847">
        <v>349.90000000000003</v>
      </c>
      <c r="H847">
        <v>2449.3000000000002</v>
      </c>
      <c r="I847">
        <v>29.09285714</v>
      </c>
      <c r="J847">
        <v>1</v>
      </c>
      <c r="K847">
        <v>900</v>
      </c>
      <c r="L847">
        <v>4.3</v>
      </c>
      <c r="M847">
        <v>21</v>
      </c>
      <c r="N847">
        <v>10</v>
      </c>
      <c r="O847">
        <v>1</v>
      </c>
      <c r="P847">
        <v>12</v>
      </c>
      <c r="Q847">
        <v>2017</v>
      </c>
      <c r="R847">
        <v>10.9375</v>
      </c>
      <c r="S847">
        <v>11400</v>
      </c>
      <c r="T847">
        <v>23.99</v>
      </c>
      <c r="U847">
        <v>4.3</v>
      </c>
      <c r="V847">
        <v>12.45684211</v>
      </c>
      <c r="W847">
        <v>89.99</v>
      </c>
      <c r="X847">
        <v>4.0999999999999996</v>
      </c>
      <c r="Y847">
        <v>15.89473684</v>
      </c>
      <c r="Z847">
        <v>58.99</v>
      </c>
      <c r="AA847">
        <v>3.9</v>
      </c>
      <c r="AB847">
        <v>16.332222219999998</v>
      </c>
      <c r="AC847">
        <v>322.13636359999998</v>
      </c>
      <c r="AD847" s="1">
        <v>43078</v>
      </c>
      <c r="AE847" t="s">
        <v>114</v>
      </c>
    </row>
    <row r="848" spans="1:31" x14ac:dyDescent="0.3">
      <c r="A848" t="s">
        <v>44</v>
      </c>
      <c r="B848" t="s">
        <v>33</v>
      </c>
      <c r="C848">
        <v>46</v>
      </c>
      <c r="D848">
        <v>501</v>
      </c>
      <c r="E848">
        <v>11</v>
      </c>
      <c r="F848">
        <v>61</v>
      </c>
      <c r="G848">
        <v>348.8</v>
      </c>
      <c r="H848">
        <v>3836.8</v>
      </c>
      <c r="I848">
        <v>16.102727269999999</v>
      </c>
      <c r="J848">
        <v>4</v>
      </c>
      <c r="K848">
        <v>363</v>
      </c>
      <c r="L848">
        <v>3.7</v>
      </c>
      <c r="M848">
        <v>21</v>
      </c>
      <c r="N848">
        <v>10</v>
      </c>
      <c r="O848">
        <v>1</v>
      </c>
      <c r="P848">
        <v>12</v>
      </c>
      <c r="Q848">
        <v>2017</v>
      </c>
      <c r="R848">
        <v>33.333333330000002</v>
      </c>
      <c r="S848">
        <v>3042</v>
      </c>
      <c r="T848">
        <v>149</v>
      </c>
      <c r="U848">
        <v>4.2</v>
      </c>
      <c r="V848">
        <v>19.100000000000001</v>
      </c>
      <c r="W848">
        <v>108</v>
      </c>
      <c r="X848">
        <v>4.2</v>
      </c>
      <c r="Y848">
        <v>16.65384615</v>
      </c>
      <c r="Z848">
        <v>185.96</v>
      </c>
      <c r="AA848">
        <v>3.8</v>
      </c>
      <c r="AB848">
        <v>18.686</v>
      </c>
      <c r="AC848">
        <v>345.70666670000003</v>
      </c>
      <c r="AD848" s="1">
        <v>43078</v>
      </c>
      <c r="AE848" t="s">
        <v>115</v>
      </c>
    </row>
    <row r="849" spans="1:31" x14ac:dyDescent="0.3">
      <c r="A849" t="s">
        <v>51</v>
      </c>
      <c r="B849" t="s">
        <v>36</v>
      </c>
      <c r="C849">
        <v>57</v>
      </c>
      <c r="D849">
        <v>339</v>
      </c>
      <c r="E849">
        <v>10</v>
      </c>
      <c r="F849">
        <v>184</v>
      </c>
      <c r="G849">
        <v>57.179999999999993</v>
      </c>
      <c r="H849">
        <v>571.79999999999995</v>
      </c>
      <c r="I849">
        <v>16.782</v>
      </c>
      <c r="J849">
        <v>2</v>
      </c>
      <c r="K849">
        <v>1800</v>
      </c>
      <c r="L849">
        <v>4.2</v>
      </c>
      <c r="M849">
        <v>21</v>
      </c>
      <c r="N849">
        <v>10</v>
      </c>
      <c r="O849">
        <v>1</v>
      </c>
      <c r="P849">
        <v>12</v>
      </c>
      <c r="Q849">
        <v>2017</v>
      </c>
      <c r="R849">
        <v>17.241379309999999</v>
      </c>
      <c r="S849">
        <v>32560</v>
      </c>
      <c r="T849">
        <v>55.1</v>
      </c>
      <c r="U849">
        <v>4.0999999999999996</v>
      </c>
      <c r="V849">
        <v>15.759607839999999</v>
      </c>
      <c r="W849">
        <v>55.424999999999997</v>
      </c>
      <c r="X849">
        <v>4.2</v>
      </c>
      <c r="Y849">
        <v>19.184374999999999</v>
      </c>
      <c r="Z849">
        <v>55.75</v>
      </c>
      <c r="AA849">
        <v>4.0999999999999996</v>
      </c>
      <c r="AB849">
        <v>17.267272729999998</v>
      </c>
      <c r="AC849">
        <v>51.32222222</v>
      </c>
      <c r="AD849" s="1">
        <v>43078</v>
      </c>
      <c r="AE849" t="s">
        <v>114</v>
      </c>
    </row>
    <row r="850" spans="1:31" x14ac:dyDescent="0.3">
      <c r="A850" t="s">
        <v>79</v>
      </c>
      <c r="B850" t="s">
        <v>32</v>
      </c>
      <c r="C850">
        <v>55</v>
      </c>
      <c r="D850">
        <v>388</v>
      </c>
      <c r="E850">
        <v>6</v>
      </c>
      <c r="F850">
        <v>112</v>
      </c>
      <c r="G850">
        <v>29.900000000000002</v>
      </c>
      <c r="H850">
        <v>179.4</v>
      </c>
      <c r="I850">
        <v>10.115</v>
      </c>
      <c r="J850">
        <v>1</v>
      </c>
      <c r="K850">
        <v>250</v>
      </c>
      <c r="L850">
        <v>4.5</v>
      </c>
      <c r="M850">
        <v>21</v>
      </c>
      <c r="N850">
        <v>10</v>
      </c>
      <c r="O850">
        <v>1</v>
      </c>
      <c r="P850">
        <v>12</v>
      </c>
      <c r="Q850">
        <v>2017</v>
      </c>
      <c r="R850">
        <v>46.15384615</v>
      </c>
      <c r="S850">
        <v>1200</v>
      </c>
      <c r="T850">
        <v>23.99</v>
      </c>
      <c r="U850">
        <v>4.3</v>
      </c>
      <c r="V850">
        <v>12.45684211</v>
      </c>
      <c r="W850">
        <v>89.99</v>
      </c>
      <c r="X850">
        <v>4.0999999999999996</v>
      </c>
      <c r="Y850">
        <v>15.89473684</v>
      </c>
      <c r="Z850">
        <v>58.99</v>
      </c>
      <c r="AA850">
        <v>3.9</v>
      </c>
      <c r="AB850">
        <v>16.332222219999998</v>
      </c>
      <c r="AC850">
        <v>29.9</v>
      </c>
      <c r="AD850" s="1">
        <v>43077</v>
      </c>
      <c r="AE850" t="s">
        <v>122</v>
      </c>
    </row>
    <row r="851" spans="1:31" x14ac:dyDescent="0.3">
      <c r="A851" t="s">
        <v>62</v>
      </c>
      <c r="B851" t="s">
        <v>32</v>
      </c>
      <c r="C851">
        <v>48</v>
      </c>
      <c r="D851">
        <v>575</v>
      </c>
      <c r="E851">
        <v>19</v>
      </c>
      <c r="F851">
        <v>112</v>
      </c>
      <c r="G851">
        <v>23.99</v>
      </c>
      <c r="H851">
        <v>455.81</v>
      </c>
      <c r="I851">
        <v>12.45684211</v>
      </c>
      <c r="J851">
        <v>1</v>
      </c>
      <c r="K851">
        <v>100</v>
      </c>
      <c r="L851">
        <v>4.3</v>
      </c>
      <c r="M851">
        <v>21</v>
      </c>
      <c r="N851">
        <v>10</v>
      </c>
      <c r="O851">
        <v>1</v>
      </c>
      <c r="P851">
        <v>12</v>
      </c>
      <c r="Q851">
        <v>2017</v>
      </c>
      <c r="R851">
        <v>8.4444444440000002</v>
      </c>
      <c r="S851">
        <v>4500</v>
      </c>
      <c r="T851">
        <v>23.99</v>
      </c>
      <c r="U851">
        <v>4.3</v>
      </c>
      <c r="V851">
        <v>12.45684211</v>
      </c>
      <c r="W851">
        <v>89.99</v>
      </c>
      <c r="X851">
        <v>4.0999999999999996</v>
      </c>
      <c r="Y851">
        <v>15.89473684</v>
      </c>
      <c r="Z851">
        <v>58.99</v>
      </c>
      <c r="AA851">
        <v>3.9</v>
      </c>
      <c r="AB851">
        <v>16.332222219999998</v>
      </c>
      <c r="AC851">
        <v>23.99</v>
      </c>
      <c r="AD851" s="1">
        <v>43077</v>
      </c>
      <c r="AE851" t="s">
        <v>122</v>
      </c>
    </row>
    <row r="852" spans="1:31" x14ac:dyDescent="0.3">
      <c r="A852" t="s">
        <v>50</v>
      </c>
      <c r="B852" t="s">
        <v>26</v>
      </c>
      <c r="C852">
        <v>55</v>
      </c>
      <c r="D852">
        <v>312</v>
      </c>
      <c r="E852">
        <v>7</v>
      </c>
      <c r="F852">
        <v>41</v>
      </c>
      <c r="G852">
        <v>99</v>
      </c>
      <c r="H852">
        <v>693</v>
      </c>
      <c r="I852">
        <v>18.66285714</v>
      </c>
      <c r="J852">
        <v>1</v>
      </c>
      <c r="K852">
        <v>1550</v>
      </c>
      <c r="L852">
        <v>3.3</v>
      </c>
      <c r="M852">
        <v>21</v>
      </c>
      <c r="N852">
        <v>10</v>
      </c>
      <c r="O852">
        <v>1</v>
      </c>
      <c r="P852">
        <v>12</v>
      </c>
      <c r="Q852">
        <v>2017</v>
      </c>
      <c r="R852">
        <v>18.918918919999999</v>
      </c>
      <c r="S852">
        <v>20944</v>
      </c>
      <c r="T852">
        <v>88.488235290000006</v>
      </c>
      <c r="U852">
        <v>3.9</v>
      </c>
      <c r="V852">
        <v>18.89833333</v>
      </c>
      <c r="W852">
        <v>99</v>
      </c>
      <c r="X852">
        <v>3.3</v>
      </c>
      <c r="Y852">
        <v>18.66285714</v>
      </c>
      <c r="Z852">
        <v>39.99</v>
      </c>
      <c r="AA852">
        <v>4</v>
      </c>
      <c r="AB852">
        <v>15.23</v>
      </c>
      <c r="AC852">
        <v>99</v>
      </c>
      <c r="AD852" s="1">
        <v>43077</v>
      </c>
      <c r="AE852" t="s">
        <v>115</v>
      </c>
    </row>
    <row r="853" spans="1:31" x14ac:dyDescent="0.3">
      <c r="A853" t="s">
        <v>61</v>
      </c>
      <c r="B853" t="s">
        <v>36</v>
      </c>
      <c r="C853">
        <v>33</v>
      </c>
      <c r="D853">
        <v>2188</v>
      </c>
      <c r="E853">
        <v>15</v>
      </c>
      <c r="F853">
        <v>184</v>
      </c>
      <c r="G853">
        <v>183.98999999999998</v>
      </c>
      <c r="H853">
        <v>2759.85</v>
      </c>
      <c r="I853">
        <v>47.594000000000001</v>
      </c>
      <c r="J853">
        <v>2</v>
      </c>
      <c r="K853">
        <v>7650</v>
      </c>
      <c r="L853">
        <v>4.2</v>
      </c>
      <c r="M853">
        <v>21</v>
      </c>
      <c r="N853">
        <v>10</v>
      </c>
      <c r="O853">
        <v>1</v>
      </c>
      <c r="P853">
        <v>12</v>
      </c>
      <c r="Q853">
        <v>2017</v>
      </c>
      <c r="R853">
        <v>37.5</v>
      </c>
      <c r="S853">
        <v>8000</v>
      </c>
      <c r="T853">
        <v>55.1</v>
      </c>
      <c r="U853">
        <v>4.0999999999999996</v>
      </c>
      <c r="V853">
        <v>15.759607839999999</v>
      </c>
      <c r="W853">
        <v>55.424999999999997</v>
      </c>
      <c r="X853">
        <v>4.2</v>
      </c>
      <c r="Y853">
        <v>19.184374999999999</v>
      </c>
      <c r="Z853">
        <v>55.75</v>
      </c>
      <c r="AA853">
        <v>4.0999999999999996</v>
      </c>
      <c r="AB853">
        <v>17.267272729999998</v>
      </c>
      <c r="AC853">
        <v>179.99</v>
      </c>
      <c r="AD853" s="1">
        <v>43077</v>
      </c>
      <c r="AE853" t="s">
        <v>114</v>
      </c>
    </row>
    <row r="854" spans="1:31" x14ac:dyDescent="0.3">
      <c r="A854" t="s">
        <v>75</v>
      </c>
      <c r="B854" t="s">
        <v>30</v>
      </c>
      <c r="C854">
        <v>42</v>
      </c>
      <c r="D854">
        <v>363</v>
      </c>
      <c r="E854">
        <v>2</v>
      </c>
      <c r="F854">
        <v>35</v>
      </c>
      <c r="G854">
        <v>134.9</v>
      </c>
      <c r="H854">
        <v>269.8</v>
      </c>
      <c r="I854">
        <v>21.70066667</v>
      </c>
      <c r="J854">
        <v>1</v>
      </c>
      <c r="K854">
        <v>922</v>
      </c>
      <c r="L854">
        <v>4.2</v>
      </c>
      <c r="M854">
        <v>21</v>
      </c>
      <c r="N854">
        <v>10</v>
      </c>
      <c r="O854">
        <v>1</v>
      </c>
      <c r="P854">
        <v>12</v>
      </c>
      <c r="Q854">
        <v>2017</v>
      </c>
      <c r="R854">
        <v>2.1052631580000001</v>
      </c>
      <c r="S854">
        <v>7650</v>
      </c>
      <c r="T854">
        <v>149.99</v>
      </c>
      <c r="U854">
        <v>4.2</v>
      </c>
      <c r="V854">
        <v>38.57</v>
      </c>
      <c r="W854">
        <v>134.9</v>
      </c>
      <c r="X854">
        <v>4.2</v>
      </c>
      <c r="Y854">
        <v>38.78</v>
      </c>
      <c r="Z854">
        <v>109.9</v>
      </c>
      <c r="AA854">
        <v>3.5</v>
      </c>
      <c r="AB854">
        <v>25.249166670000001</v>
      </c>
      <c r="AC854">
        <v>137.9</v>
      </c>
      <c r="AD854" s="1">
        <v>43076</v>
      </c>
      <c r="AE854" t="s">
        <v>114</v>
      </c>
    </row>
    <row r="855" spans="1:31" x14ac:dyDescent="0.3">
      <c r="A855" t="s">
        <v>67</v>
      </c>
      <c r="B855" t="s">
        <v>33</v>
      </c>
      <c r="C855">
        <v>33</v>
      </c>
      <c r="D855">
        <v>523</v>
      </c>
      <c r="E855">
        <v>4</v>
      </c>
      <c r="F855">
        <v>73</v>
      </c>
      <c r="G855">
        <v>149</v>
      </c>
      <c r="H855">
        <v>596</v>
      </c>
      <c r="I855">
        <v>19.100000000000001</v>
      </c>
      <c r="J855">
        <v>3</v>
      </c>
      <c r="K855">
        <v>584</v>
      </c>
      <c r="L855">
        <v>4.2</v>
      </c>
      <c r="M855">
        <v>21</v>
      </c>
      <c r="N855">
        <v>10</v>
      </c>
      <c r="O855">
        <v>1</v>
      </c>
      <c r="P855">
        <v>12</v>
      </c>
      <c r="Q855">
        <v>2017</v>
      </c>
      <c r="R855">
        <v>6.0606060609999997</v>
      </c>
      <c r="S855">
        <v>2288</v>
      </c>
      <c r="T855">
        <v>149</v>
      </c>
      <c r="U855">
        <v>4.2</v>
      </c>
      <c r="V855">
        <v>19.100000000000001</v>
      </c>
      <c r="W855">
        <v>108</v>
      </c>
      <c r="X855">
        <v>4.2</v>
      </c>
      <c r="Y855">
        <v>16.65384615</v>
      </c>
      <c r="Z855">
        <v>185.96</v>
      </c>
      <c r="AA855">
        <v>3.8</v>
      </c>
      <c r="AB855">
        <v>18.686</v>
      </c>
      <c r="AC855">
        <v>133</v>
      </c>
      <c r="AD855" s="1">
        <v>43075</v>
      </c>
      <c r="AE855" t="s">
        <v>114</v>
      </c>
    </row>
    <row r="856" spans="1:31" x14ac:dyDescent="0.3">
      <c r="A856" t="s">
        <v>83</v>
      </c>
      <c r="B856" t="s">
        <v>36</v>
      </c>
      <c r="C856">
        <v>36</v>
      </c>
      <c r="D856">
        <v>450</v>
      </c>
      <c r="E856">
        <v>11</v>
      </c>
      <c r="F856">
        <v>184</v>
      </c>
      <c r="G856">
        <v>99</v>
      </c>
      <c r="H856">
        <v>1089</v>
      </c>
      <c r="I856">
        <v>38.05545455</v>
      </c>
      <c r="J856">
        <v>1</v>
      </c>
      <c r="K856">
        <v>9000</v>
      </c>
      <c r="L856">
        <v>4.0999999999999996</v>
      </c>
      <c r="M856">
        <v>21</v>
      </c>
      <c r="N856">
        <v>10</v>
      </c>
      <c r="O856">
        <v>1</v>
      </c>
      <c r="P856">
        <v>12</v>
      </c>
      <c r="Q856">
        <v>2017</v>
      </c>
      <c r="R856">
        <v>10.47619048</v>
      </c>
      <c r="S856">
        <v>19656</v>
      </c>
      <c r="T856">
        <v>55.1</v>
      </c>
      <c r="U856">
        <v>4.0999999999999996</v>
      </c>
      <c r="V856">
        <v>15.759607839999999</v>
      </c>
      <c r="W856">
        <v>55.424999999999997</v>
      </c>
      <c r="X856">
        <v>4.2</v>
      </c>
      <c r="Y856">
        <v>19.184374999999999</v>
      </c>
      <c r="Z856">
        <v>55.75</v>
      </c>
      <c r="AA856">
        <v>4.0999999999999996</v>
      </c>
      <c r="AB856">
        <v>17.267272729999998</v>
      </c>
      <c r="AC856">
        <v>99</v>
      </c>
      <c r="AD856" s="1">
        <v>43074</v>
      </c>
      <c r="AE856" t="s">
        <v>115</v>
      </c>
    </row>
    <row r="857" spans="1:31" x14ac:dyDescent="0.3">
      <c r="A857" t="s">
        <v>53</v>
      </c>
      <c r="B857" t="s">
        <v>36</v>
      </c>
      <c r="C857">
        <v>47</v>
      </c>
      <c r="D857">
        <v>1893</v>
      </c>
      <c r="E857">
        <v>14</v>
      </c>
      <c r="F857">
        <v>184</v>
      </c>
      <c r="G857">
        <v>89.99</v>
      </c>
      <c r="H857">
        <v>1259.8599999999999</v>
      </c>
      <c r="I857">
        <v>42.607142860000003</v>
      </c>
      <c r="J857">
        <v>1</v>
      </c>
      <c r="K857">
        <v>6050</v>
      </c>
      <c r="L857">
        <v>4.0999999999999996</v>
      </c>
      <c r="M857">
        <v>21</v>
      </c>
      <c r="N857">
        <v>10</v>
      </c>
      <c r="O857">
        <v>1</v>
      </c>
      <c r="P857">
        <v>12</v>
      </c>
      <c r="Q857">
        <v>2017</v>
      </c>
      <c r="R857">
        <v>18.18181818</v>
      </c>
      <c r="S857">
        <v>8000</v>
      </c>
      <c r="T857">
        <v>55.1</v>
      </c>
      <c r="U857">
        <v>4.0999999999999996</v>
      </c>
      <c r="V857">
        <v>15.759607839999999</v>
      </c>
      <c r="W857">
        <v>55.424999999999997</v>
      </c>
      <c r="X857">
        <v>4.2</v>
      </c>
      <c r="Y857">
        <v>19.184374999999999</v>
      </c>
      <c r="Z857">
        <v>55.75</v>
      </c>
      <c r="AA857">
        <v>4.0999999999999996</v>
      </c>
      <c r="AB857">
        <v>17.267272729999998</v>
      </c>
      <c r="AC857">
        <v>89.99</v>
      </c>
      <c r="AD857" s="1">
        <v>43074</v>
      </c>
      <c r="AE857" t="s">
        <v>115</v>
      </c>
    </row>
    <row r="858" spans="1:31" x14ac:dyDescent="0.3">
      <c r="A858" t="s">
        <v>71</v>
      </c>
      <c r="B858" t="s">
        <v>35</v>
      </c>
      <c r="C858">
        <v>49</v>
      </c>
      <c r="D858">
        <v>100</v>
      </c>
      <c r="E858">
        <v>16</v>
      </c>
      <c r="F858">
        <v>30</v>
      </c>
      <c r="G858">
        <v>24.5</v>
      </c>
      <c r="H858">
        <v>392</v>
      </c>
      <c r="I858">
        <v>12.873749999999999</v>
      </c>
      <c r="J858">
        <v>4</v>
      </c>
      <c r="K858">
        <v>150</v>
      </c>
      <c r="L858">
        <v>4.2</v>
      </c>
      <c r="M858">
        <v>21</v>
      </c>
      <c r="N858">
        <v>10</v>
      </c>
      <c r="O858">
        <v>1</v>
      </c>
      <c r="P858">
        <v>12</v>
      </c>
      <c r="Q858">
        <v>2017</v>
      </c>
      <c r="R858">
        <v>13.559322030000001</v>
      </c>
      <c r="S858">
        <v>2304</v>
      </c>
      <c r="T858">
        <v>24.5</v>
      </c>
      <c r="U858">
        <v>4.2</v>
      </c>
      <c r="V858">
        <v>12.873749999999999</v>
      </c>
      <c r="W858">
        <v>24.5</v>
      </c>
      <c r="X858">
        <v>3.9</v>
      </c>
      <c r="Y858">
        <v>13.524705880000001</v>
      </c>
      <c r="Z858">
        <v>24.5</v>
      </c>
      <c r="AA858">
        <v>4.2</v>
      </c>
      <c r="AB858">
        <v>12.873749999999999</v>
      </c>
      <c r="AC858">
        <v>24.5</v>
      </c>
      <c r="AD858" s="1">
        <v>43074</v>
      </c>
      <c r="AE858" t="s">
        <v>123</v>
      </c>
    </row>
    <row r="859" spans="1:31" x14ac:dyDescent="0.3">
      <c r="A859" t="s">
        <v>67</v>
      </c>
      <c r="B859" t="s">
        <v>33</v>
      </c>
      <c r="C859">
        <v>33</v>
      </c>
      <c r="D859">
        <v>523</v>
      </c>
      <c r="E859">
        <v>4</v>
      </c>
      <c r="F859">
        <v>73</v>
      </c>
      <c r="G859">
        <v>149</v>
      </c>
      <c r="H859">
        <v>596</v>
      </c>
      <c r="I859">
        <v>19.100000000000001</v>
      </c>
      <c r="J859">
        <v>3</v>
      </c>
      <c r="K859">
        <v>584</v>
      </c>
      <c r="L859">
        <v>4.2</v>
      </c>
      <c r="M859">
        <v>21</v>
      </c>
      <c r="N859">
        <v>10</v>
      </c>
      <c r="O859">
        <v>1</v>
      </c>
      <c r="P859">
        <v>12</v>
      </c>
      <c r="Q859">
        <v>2017</v>
      </c>
      <c r="R859">
        <v>6.0606060609999997</v>
      </c>
      <c r="S859">
        <v>2288</v>
      </c>
      <c r="T859">
        <v>149</v>
      </c>
      <c r="U859">
        <v>4.2</v>
      </c>
      <c r="V859">
        <v>19.100000000000001</v>
      </c>
      <c r="W859">
        <v>108</v>
      </c>
      <c r="X859">
        <v>4.2</v>
      </c>
      <c r="Y859">
        <v>16.65384615</v>
      </c>
      <c r="Z859">
        <v>185.96</v>
      </c>
      <c r="AA859">
        <v>3.8</v>
      </c>
      <c r="AB859">
        <v>18.686</v>
      </c>
      <c r="AC859">
        <v>133</v>
      </c>
      <c r="AD859" s="1">
        <v>43074</v>
      </c>
      <c r="AE859" t="s">
        <v>114</v>
      </c>
    </row>
    <row r="860" spans="1:31" x14ac:dyDescent="0.3">
      <c r="A860" t="s">
        <v>38</v>
      </c>
      <c r="B860" t="s">
        <v>33</v>
      </c>
      <c r="C860">
        <v>58</v>
      </c>
      <c r="D860">
        <v>3006</v>
      </c>
      <c r="E860">
        <v>13</v>
      </c>
      <c r="F860">
        <v>73</v>
      </c>
      <c r="G860">
        <v>108</v>
      </c>
      <c r="H860">
        <v>1404</v>
      </c>
      <c r="I860">
        <v>18.253636360000002</v>
      </c>
      <c r="J860">
        <v>2</v>
      </c>
      <c r="K860">
        <v>1000</v>
      </c>
      <c r="L860">
        <v>4.2</v>
      </c>
      <c r="M860">
        <v>21</v>
      </c>
      <c r="N860">
        <v>10</v>
      </c>
      <c r="O860">
        <v>1</v>
      </c>
      <c r="P860">
        <v>12</v>
      </c>
      <c r="Q860">
        <v>2017</v>
      </c>
      <c r="R860">
        <v>50</v>
      </c>
      <c r="S860">
        <v>7632</v>
      </c>
      <c r="T860">
        <v>149</v>
      </c>
      <c r="U860">
        <v>4.2</v>
      </c>
      <c r="V860">
        <v>19.100000000000001</v>
      </c>
      <c r="W860">
        <v>108</v>
      </c>
      <c r="X860">
        <v>4.2</v>
      </c>
      <c r="Y860">
        <v>16.65384615</v>
      </c>
      <c r="Z860">
        <v>185.96</v>
      </c>
      <c r="AA860">
        <v>3.8</v>
      </c>
      <c r="AB860">
        <v>18.686</v>
      </c>
      <c r="AC860">
        <v>108</v>
      </c>
      <c r="AD860" s="1">
        <v>43074</v>
      </c>
      <c r="AE860" t="s">
        <v>122</v>
      </c>
    </row>
    <row r="861" spans="1:31" x14ac:dyDescent="0.3">
      <c r="A861" t="s">
        <v>44</v>
      </c>
      <c r="B861" t="s">
        <v>33</v>
      </c>
      <c r="C861">
        <v>46</v>
      </c>
      <c r="D861">
        <v>501</v>
      </c>
      <c r="E861">
        <v>11</v>
      </c>
      <c r="F861">
        <v>61</v>
      </c>
      <c r="G861">
        <v>348.8</v>
      </c>
      <c r="H861">
        <v>3836.8</v>
      </c>
      <c r="I861">
        <v>16.102727269999999</v>
      </c>
      <c r="J861">
        <v>4</v>
      </c>
      <c r="K861">
        <v>363</v>
      </c>
      <c r="L861">
        <v>3.7</v>
      </c>
      <c r="M861">
        <v>21</v>
      </c>
      <c r="N861">
        <v>10</v>
      </c>
      <c r="O861">
        <v>1</v>
      </c>
      <c r="P861">
        <v>12</v>
      </c>
      <c r="Q861">
        <v>2017</v>
      </c>
      <c r="R861">
        <v>33.333333330000002</v>
      </c>
      <c r="S861">
        <v>3042</v>
      </c>
      <c r="T861">
        <v>149</v>
      </c>
      <c r="U861">
        <v>4.2</v>
      </c>
      <c r="V861">
        <v>19.100000000000001</v>
      </c>
      <c r="W861">
        <v>108</v>
      </c>
      <c r="X861">
        <v>4.2</v>
      </c>
      <c r="Y861">
        <v>16.65384615</v>
      </c>
      <c r="Z861">
        <v>185.96</v>
      </c>
      <c r="AA861">
        <v>3.8</v>
      </c>
      <c r="AB861">
        <v>18.686</v>
      </c>
      <c r="AC861">
        <v>345.70666670000003</v>
      </c>
      <c r="AD861" s="1">
        <v>43074</v>
      </c>
      <c r="AE861" t="s">
        <v>115</v>
      </c>
    </row>
    <row r="862" spans="1:31" x14ac:dyDescent="0.3">
      <c r="A862" t="s">
        <v>47</v>
      </c>
      <c r="B862" t="s">
        <v>32</v>
      </c>
      <c r="C862">
        <v>51</v>
      </c>
      <c r="D862">
        <v>625</v>
      </c>
      <c r="E862">
        <v>7</v>
      </c>
      <c r="F862">
        <v>112</v>
      </c>
      <c r="G862">
        <v>349.90000000000003</v>
      </c>
      <c r="H862">
        <v>2449.3000000000002</v>
      </c>
      <c r="I862">
        <v>29.09285714</v>
      </c>
      <c r="J862">
        <v>1</v>
      </c>
      <c r="K862">
        <v>900</v>
      </c>
      <c r="L862">
        <v>4.3</v>
      </c>
      <c r="M862">
        <v>21</v>
      </c>
      <c r="N862">
        <v>10</v>
      </c>
      <c r="O862">
        <v>1</v>
      </c>
      <c r="P862">
        <v>12</v>
      </c>
      <c r="Q862">
        <v>2017</v>
      </c>
      <c r="R862">
        <v>10.9375</v>
      </c>
      <c r="S862">
        <v>11400</v>
      </c>
      <c r="T862">
        <v>23.99</v>
      </c>
      <c r="U862">
        <v>4.3</v>
      </c>
      <c r="V862">
        <v>12.45684211</v>
      </c>
      <c r="W862">
        <v>89.99</v>
      </c>
      <c r="X862">
        <v>4.0999999999999996</v>
      </c>
      <c r="Y862">
        <v>15.89473684</v>
      </c>
      <c r="Z862">
        <v>58.99</v>
      </c>
      <c r="AA862">
        <v>3.9</v>
      </c>
      <c r="AB862">
        <v>16.332222219999998</v>
      </c>
      <c r="AC862">
        <v>322.13636359999998</v>
      </c>
      <c r="AD862" s="1">
        <v>43073</v>
      </c>
      <c r="AE862" t="s">
        <v>114</v>
      </c>
    </row>
    <row r="863" spans="1:31" x14ac:dyDescent="0.3">
      <c r="A863" t="s">
        <v>79</v>
      </c>
      <c r="B863" t="s">
        <v>32</v>
      </c>
      <c r="C863">
        <v>55</v>
      </c>
      <c r="D863">
        <v>388</v>
      </c>
      <c r="E863">
        <v>6</v>
      </c>
      <c r="F863">
        <v>112</v>
      </c>
      <c r="G863">
        <v>29.900000000000002</v>
      </c>
      <c r="H863">
        <v>179.4</v>
      </c>
      <c r="I863">
        <v>10.115</v>
      </c>
      <c r="J863">
        <v>1</v>
      </c>
      <c r="K863">
        <v>250</v>
      </c>
      <c r="L863">
        <v>4.5</v>
      </c>
      <c r="M863">
        <v>21</v>
      </c>
      <c r="N863">
        <v>10</v>
      </c>
      <c r="O863">
        <v>1</v>
      </c>
      <c r="P863">
        <v>12</v>
      </c>
      <c r="Q863">
        <v>2017</v>
      </c>
      <c r="R863">
        <v>46.15384615</v>
      </c>
      <c r="S863">
        <v>1200</v>
      </c>
      <c r="T863">
        <v>23.99</v>
      </c>
      <c r="U863">
        <v>4.3</v>
      </c>
      <c r="V863">
        <v>12.45684211</v>
      </c>
      <c r="W863">
        <v>89.99</v>
      </c>
      <c r="X863">
        <v>4.0999999999999996</v>
      </c>
      <c r="Y863">
        <v>15.89473684</v>
      </c>
      <c r="Z863">
        <v>58.99</v>
      </c>
      <c r="AA863">
        <v>3.9</v>
      </c>
      <c r="AB863">
        <v>16.332222219999998</v>
      </c>
      <c r="AC863">
        <v>29.9</v>
      </c>
      <c r="AD863" s="1">
        <v>43073</v>
      </c>
      <c r="AE863" t="s">
        <v>122</v>
      </c>
    </row>
    <row r="864" spans="1:31" x14ac:dyDescent="0.3">
      <c r="A864" t="s">
        <v>62</v>
      </c>
      <c r="B864" t="s">
        <v>32</v>
      </c>
      <c r="C864">
        <v>48</v>
      </c>
      <c r="D864">
        <v>575</v>
      </c>
      <c r="E864">
        <v>19</v>
      </c>
      <c r="F864">
        <v>112</v>
      </c>
      <c r="G864">
        <v>23.99</v>
      </c>
      <c r="H864">
        <v>455.81</v>
      </c>
      <c r="I864">
        <v>12.45684211</v>
      </c>
      <c r="J864">
        <v>1</v>
      </c>
      <c r="K864">
        <v>100</v>
      </c>
      <c r="L864">
        <v>4.3</v>
      </c>
      <c r="M864">
        <v>21</v>
      </c>
      <c r="N864">
        <v>10</v>
      </c>
      <c r="O864">
        <v>1</v>
      </c>
      <c r="P864">
        <v>12</v>
      </c>
      <c r="Q864">
        <v>2017</v>
      </c>
      <c r="R864">
        <v>8.4444444440000002</v>
      </c>
      <c r="S864">
        <v>4500</v>
      </c>
      <c r="T864">
        <v>23.99</v>
      </c>
      <c r="U864">
        <v>4.3</v>
      </c>
      <c r="V864">
        <v>12.45684211</v>
      </c>
      <c r="W864">
        <v>89.99</v>
      </c>
      <c r="X864">
        <v>4.0999999999999996</v>
      </c>
      <c r="Y864">
        <v>15.89473684</v>
      </c>
      <c r="Z864">
        <v>58.99</v>
      </c>
      <c r="AA864">
        <v>3.9</v>
      </c>
      <c r="AB864">
        <v>16.332222219999998</v>
      </c>
      <c r="AC864">
        <v>23.99</v>
      </c>
      <c r="AD864" s="1">
        <v>43072</v>
      </c>
      <c r="AE864" t="s">
        <v>122</v>
      </c>
    </row>
    <row r="865" spans="1:31" x14ac:dyDescent="0.3">
      <c r="A865" t="s">
        <v>67</v>
      </c>
      <c r="B865" t="s">
        <v>33</v>
      </c>
      <c r="C865">
        <v>33</v>
      </c>
      <c r="D865">
        <v>523</v>
      </c>
      <c r="E865">
        <v>4</v>
      </c>
      <c r="F865">
        <v>73</v>
      </c>
      <c r="G865">
        <v>149</v>
      </c>
      <c r="H865">
        <v>596</v>
      </c>
      <c r="I865">
        <v>19.100000000000001</v>
      </c>
      <c r="J865">
        <v>3</v>
      </c>
      <c r="K865">
        <v>584</v>
      </c>
      <c r="L865">
        <v>4.2</v>
      </c>
      <c r="M865">
        <v>21</v>
      </c>
      <c r="N865">
        <v>10</v>
      </c>
      <c r="O865">
        <v>1</v>
      </c>
      <c r="P865">
        <v>12</v>
      </c>
      <c r="Q865">
        <v>2017</v>
      </c>
      <c r="R865">
        <v>6.0606060609999997</v>
      </c>
      <c r="S865">
        <v>2288</v>
      </c>
      <c r="T865">
        <v>149</v>
      </c>
      <c r="U865">
        <v>4.2</v>
      </c>
      <c r="V865">
        <v>19.100000000000001</v>
      </c>
      <c r="W865">
        <v>108</v>
      </c>
      <c r="X865">
        <v>4.2</v>
      </c>
      <c r="Y865">
        <v>16.65384615</v>
      </c>
      <c r="Z865">
        <v>185.96</v>
      </c>
      <c r="AA865">
        <v>3.8</v>
      </c>
      <c r="AB865">
        <v>18.686</v>
      </c>
      <c r="AC865">
        <v>133</v>
      </c>
      <c r="AD865" s="1">
        <v>43072</v>
      </c>
      <c r="AE865" t="s">
        <v>114</v>
      </c>
    </row>
    <row r="866" spans="1:31" x14ac:dyDescent="0.3">
      <c r="A866" t="s">
        <v>82</v>
      </c>
      <c r="B866" t="s">
        <v>30</v>
      </c>
      <c r="C866">
        <v>33</v>
      </c>
      <c r="D866">
        <v>300</v>
      </c>
      <c r="E866">
        <v>2</v>
      </c>
      <c r="F866">
        <v>35</v>
      </c>
      <c r="G866">
        <v>119.9</v>
      </c>
      <c r="H866">
        <v>239.8</v>
      </c>
      <c r="I866">
        <v>13.44</v>
      </c>
      <c r="J866">
        <v>1</v>
      </c>
      <c r="K866">
        <v>207</v>
      </c>
      <c r="L866">
        <v>3.5</v>
      </c>
      <c r="M866">
        <v>21</v>
      </c>
      <c r="N866">
        <v>10</v>
      </c>
      <c r="O866">
        <v>1</v>
      </c>
      <c r="P866">
        <v>12</v>
      </c>
      <c r="Q866">
        <v>2017</v>
      </c>
      <c r="R866">
        <v>66.666666669999998</v>
      </c>
      <c r="S866">
        <v>2926</v>
      </c>
      <c r="T866">
        <v>128.53296699999999</v>
      </c>
      <c r="U866">
        <v>4.2</v>
      </c>
      <c r="V866">
        <v>38.57</v>
      </c>
      <c r="W866">
        <v>119.9</v>
      </c>
      <c r="X866">
        <v>3.5</v>
      </c>
      <c r="Y866">
        <v>13.44</v>
      </c>
      <c r="Z866">
        <v>109.9</v>
      </c>
      <c r="AA866">
        <v>3.5</v>
      </c>
      <c r="AB866">
        <v>25.249166670000001</v>
      </c>
      <c r="AC866">
        <v>119.85</v>
      </c>
      <c r="AD866" s="1">
        <v>43071</v>
      </c>
      <c r="AE866" t="s">
        <v>115</v>
      </c>
    </row>
    <row r="867" spans="1:31" x14ac:dyDescent="0.3">
      <c r="A867" t="s">
        <v>83</v>
      </c>
      <c r="B867" t="s">
        <v>36</v>
      </c>
      <c r="C867">
        <v>36</v>
      </c>
      <c r="D867">
        <v>450</v>
      </c>
      <c r="E867">
        <v>11</v>
      </c>
      <c r="F867">
        <v>184</v>
      </c>
      <c r="G867">
        <v>99</v>
      </c>
      <c r="H867">
        <v>1089</v>
      </c>
      <c r="I867">
        <v>38.05545455</v>
      </c>
      <c r="J867">
        <v>1</v>
      </c>
      <c r="K867">
        <v>9000</v>
      </c>
      <c r="L867">
        <v>4.0999999999999996</v>
      </c>
      <c r="M867">
        <v>21</v>
      </c>
      <c r="N867">
        <v>10</v>
      </c>
      <c r="O867">
        <v>1</v>
      </c>
      <c r="P867">
        <v>12</v>
      </c>
      <c r="Q867">
        <v>2017</v>
      </c>
      <c r="R867">
        <v>10.47619048</v>
      </c>
      <c r="S867">
        <v>19656</v>
      </c>
      <c r="T867">
        <v>55.1</v>
      </c>
      <c r="U867">
        <v>4.0999999999999996</v>
      </c>
      <c r="V867">
        <v>15.759607839999999</v>
      </c>
      <c r="W867">
        <v>55.424999999999997</v>
      </c>
      <c r="X867">
        <v>4.2</v>
      </c>
      <c r="Y867">
        <v>19.184374999999999</v>
      </c>
      <c r="Z867">
        <v>55.75</v>
      </c>
      <c r="AA867">
        <v>4.0999999999999996</v>
      </c>
      <c r="AB867">
        <v>17.267272729999998</v>
      </c>
      <c r="AC867">
        <v>99</v>
      </c>
      <c r="AD867" s="1">
        <v>43071</v>
      </c>
      <c r="AE867" t="s">
        <v>115</v>
      </c>
    </row>
    <row r="868" spans="1:31" x14ac:dyDescent="0.3">
      <c r="A868" t="s">
        <v>42</v>
      </c>
      <c r="B868" t="s">
        <v>32</v>
      </c>
      <c r="C868">
        <v>59</v>
      </c>
      <c r="D868">
        <v>492</v>
      </c>
      <c r="E868">
        <v>9</v>
      </c>
      <c r="F868">
        <v>112</v>
      </c>
      <c r="G868">
        <v>58.989999999999995</v>
      </c>
      <c r="H868">
        <v>530.91</v>
      </c>
      <c r="I868">
        <v>16.332222219999998</v>
      </c>
      <c r="J868">
        <v>2</v>
      </c>
      <c r="K868">
        <v>200</v>
      </c>
      <c r="L868">
        <v>3.9</v>
      </c>
      <c r="M868">
        <v>21</v>
      </c>
      <c r="N868">
        <v>10</v>
      </c>
      <c r="O868">
        <v>1</v>
      </c>
      <c r="P868">
        <v>12</v>
      </c>
      <c r="Q868">
        <v>2017</v>
      </c>
      <c r="R868">
        <v>5.1428571429999996</v>
      </c>
      <c r="S868">
        <v>3960</v>
      </c>
      <c r="T868">
        <v>23.99</v>
      </c>
      <c r="U868">
        <v>4.3</v>
      </c>
      <c r="V868">
        <v>12.45684211</v>
      </c>
      <c r="W868">
        <v>89.99</v>
      </c>
      <c r="X868">
        <v>4.0999999999999996</v>
      </c>
      <c r="Y868">
        <v>15.89473684</v>
      </c>
      <c r="Z868">
        <v>58.99</v>
      </c>
      <c r="AA868">
        <v>3.9</v>
      </c>
      <c r="AB868">
        <v>16.332222219999998</v>
      </c>
      <c r="AC868">
        <v>58.99</v>
      </c>
      <c r="AD868" s="1">
        <v>43071</v>
      </c>
      <c r="AE868" t="s">
        <v>115</v>
      </c>
    </row>
    <row r="869" spans="1:31" x14ac:dyDescent="0.3">
      <c r="A869" t="s">
        <v>46</v>
      </c>
      <c r="B869" t="s">
        <v>40</v>
      </c>
      <c r="C869">
        <v>33</v>
      </c>
      <c r="D869">
        <v>897</v>
      </c>
      <c r="E869">
        <v>3</v>
      </c>
      <c r="F869">
        <v>38</v>
      </c>
      <c r="G869">
        <v>129.99</v>
      </c>
      <c r="H869">
        <v>389.97</v>
      </c>
      <c r="I869">
        <v>25.59</v>
      </c>
      <c r="J869">
        <v>1</v>
      </c>
      <c r="K869">
        <v>1600</v>
      </c>
      <c r="L869">
        <v>4.3</v>
      </c>
      <c r="M869">
        <v>21</v>
      </c>
      <c r="N869">
        <v>10</v>
      </c>
      <c r="O869">
        <v>1</v>
      </c>
      <c r="P869">
        <v>12</v>
      </c>
      <c r="Q869">
        <v>2017</v>
      </c>
      <c r="R869">
        <v>2.7027027029999999</v>
      </c>
      <c r="S869">
        <v>15750</v>
      </c>
      <c r="T869">
        <v>99.99</v>
      </c>
      <c r="U869">
        <v>4.2</v>
      </c>
      <c r="V869">
        <v>15.266666669999999</v>
      </c>
      <c r="W869">
        <v>129.99</v>
      </c>
      <c r="X869">
        <v>4.3</v>
      </c>
      <c r="Y869">
        <v>25.59</v>
      </c>
      <c r="Z869">
        <v>129.99</v>
      </c>
      <c r="AA869">
        <v>4.3</v>
      </c>
      <c r="AB869">
        <v>25.59</v>
      </c>
      <c r="AC869">
        <v>129.99</v>
      </c>
      <c r="AD869" s="1">
        <v>43070</v>
      </c>
      <c r="AE869" t="s">
        <v>115</v>
      </c>
    </row>
    <row r="870" spans="1:31" x14ac:dyDescent="0.3">
      <c r="A870" t="s">
        <v>72</v>
      </c>
      <c r="B870" t="s">
        <v>66</v>
      </c>
      <c r="C870">
        <v>44</v>
      </c>
      <c r="D870">
        <v>903</v>
      </c>
      <c r="E870">
        <v>47</v>
      </c>
      <c r="F870">
        <v>40</v>
      </c>
      <c r="G870">
        <v>75</v>
      </c>
      <c r="H870">
        <v>3525</v>
      </c>
      <c r="I870">
        <v>17.446382979999999</v>
      </c>
      <c r="J870">
        <v>6</v>
      </c>
      <c r="K870">
        <v>2600</v>
      </c>
      <c r="L870">
        <v>4.0999999999999996</v>
      </c>
      <c r="M870">
        <v>21</v>
      </c>
      <c r="N870">
        <v>10</v>
      </c>
      <c r="O870">
        <v>1</v>
      </c>
      <c r="P870">
        <v>12</v>
      </c>
      <c r="Q870">
        <v>2017</v>
      </c>
      <c r="R870">
        <v>41.228070180000003</v>
      </c>
      <c r="S870">
        <v>15000</v>
      </c>
      <c r="T870">
        <v>75</v>
      </c>
      <c r="U870">
        <v>4.0999999999999996</v>
      </c>
      <c r="V870">
        <v>17.446382979999999</v>
      </c>
      <c r="W870">
        <v>75</v>
      </c>
      <c r="X870">
        <v>4.0999999999999996</v>
      </c>
      <c r="Y870">
        <v>17.446382979999999</v>
      </c>
      <c r="Z870">
        <v>99.9</v>
      </c>
      <c r="AA870">
        <v>4.4000000000000004</v>
      </c>
      <c r="AB870">
        <v>20.646666669999998</v>
      </c>
      <c r="AC870">
        <v>75</v>
      </c>
      <c r="AD870" s="1">
        <v>43070</v>
      </c>
      <c r="AE870" t="s">
        <v>116</v>
      </c>
    </row>
    <row r="871" spans="1:31" x14ac:dyDescent="0.3">
      <c r="A871" t="s">
        <v>81</v>
      </c>
      <c r="B871" t="s">
        <v>49</v>
      </c>
      <c r="C871">
        <v>54</v>
      </c>
      <c r="D871">
        <v>1536</v>
      </c>
      <c r="E871">
        <v>24</v>
      </c>
      <c r="F871">
        <v>34</v>
      </c>
      <c r="G871">
        <v>56.99</v>
      </c>
      <c r="H871">
        <v>1367.76</v>
      </c>
      <c r="I871">
        <v>13.82</v>
      </c>
      <c r="J871">
        <v>2</v>
      </c>
      <c r="K871">
        <v>250</v>
      </c>
      <c r="L871">
        <v>4.3</v>
      </c>
      <c r="M871">
        <v>21</v>
      </c>
      <c r="N871">
        <v>10</v>
      </c>
      <c r="O871">
        <v>1</v>
      </c>
      <c r="P871">
        <v>12</v>
      </c>
      <c r="Q871">
        <v>2017</v>
      </c>
      <c r="R871">
        <v>25</v>
      </c>
      <c r="S871">
        <v>3360</v>
      </c>
      <c r="T871">
        <v>56.99</v>
      </c>
      <c r="U871">
        <v>4.3</v>
      </c>
      <c r="V871">
        <v>13.82</v>
      </c>
      <c r="W871">
        <v>118</v>
      </c>
      <c r="X871">
        <v>4.4000000000000004</v>
      </c>
      <c r="Y871">
        <v>11.026666669999999</v>
      </c>
      <c r="Z871">
        <v>56.99</v>
      </c>
      <c r="AA871">
        <v>4.3</v>
      </c>
      <c r="AB871">
        <v>13.82</v>
      </c>
      <c r="AC871">
        <v>56.99</v>
      </c>
      <c r="AD871" s="1">
        <v>43070</v>
      </c>
      <c r="AE871" t="s">
        <v>122</v>
      </c>
    </row>
    <row r="872" spans="1:31" x14ac:dyDescent="0.3">
      <c r="A872" t="s">
        <v>57</v>
      </c>
      <c r="B872" t="s">
        <v>40</v>
      </c>
      <c r="C872">
        <v>54</v>
      </c>
      <c r="D872">
        <v>995</v>
      </c>
      <c r="E872">
        <v>2</v>
      </c>
      <c r="F872">
        <v>42</v>
      </c>
      <c r="G872">
        <v>99.99</v>
      </c>
      <c r="H872">
        <v>199.98</v>
      </c>
      <c r="I872">
        <v>18.228750000000002</v>
      </c>
      <c r="J872">
        <v>1</v>
      </c>
      <c r="K872">
        <v>4475</v>
      </c>
      <c r="L872">
        <v>4.3</v>
      </c>
      <c r="M872">
        <v>22</v>
      </c>
      <c r="N872">
        <v>8</v>
      </c>
      <c r="O872">
        <v>4</v>
      </c>
      <c r="P872">
        <v>11</v>
      </c>
      <c r="Q872">
        <v>2017</v>
      </c>
      <c r="R872">
        <v>2.7397260270000001</v>
      </c>
      <c r="S872">
        <v>32736</v>
      </c>
      <c r="T872">
        <v>99.99</v>
      </c>
      <c r="U872">
        <v>4.2</v>
      </c>
      <c r="V872">
        <v>16.1875</v>
      </c>
      <c r="W872">
        <v>129.99</v>
      </c>
      <c r="X872">
        <v>4.3</v>
      </c>
      <c r="Y872">
        <v>22.674444439999998</v>
      </c>
      <c r="Z872">
        <v>99.99</v>
      </c>
      <c r="AA872">
        <v>4.3</v>
      </c>
      <c r="AB872">
        <v>17.45</v>
      </c>
      <c r="AC872">
        <v>99.99</v>
      </c>
      <c r="AD872" s="1">
        <v>43069</v>
      </c>
      <c r="AE872" t="s">
        <v>122</v>
      </c>
    </row>
    <row r="873" spans="1:31" x14ac:dyDescent="0.3">
      <c r="A873" t="s">
        <v>43</v>
      </c>
      <c r="B873" t="s">
        <v>33</v>
      </c>
      <c r="C873">
        <v>59</v>
      </c>
      <c r="D873">
        <v>319</v>
      </c>
      <c r="E873">
        <v>2</v>
      </c>
      <c r="F873">
        <v>91</v>
      </c>
      <c r="G873">
        <v>78</v>
      </c>
      <c r="H873">
        <v>156</v>
      </c>
      <c r="I873">
        <v>7.8</v>
      </c>
      <c r="J873">
        <v>4</v>
      </c>
      <c r="K873">
        <v>250</v>
      </c>
      <c r="L873">
        <v>3.9</v>
      </c>
      <c r="M873">
        <v>22</v>
      </c>
      <c r="N873">
        <v>8</v>
      </c>
      <c r="O873">
        <v>4</v>
      </c>
      <c r="P873">
        <v>11</v>
      </c>
      <c r="Q873">
        <v>2017</v>
      </c>
      <c r="R873">
        <v>9.5238095240000007</v>
      </c>
      <c r="S873">
        <v>640</v>
      </c>
      <c r="T873">
        <v>133</v>
      </c>
      <c r="U873">
        <v>4.2</v>
      </c>
      <c r="V873">
        <v>19.916666670000001</v>
      </c>
      <c r="W873">
        <v>108</v>
      </c>
      <c r="X873">
        <v>4.2</v>
      </c>
      <c r="Y873">
        <v>15.908461539999999</v>
      </c>
      <c r="Z873">
        <v>174.43333329999999</v>
      </c>
      <c r="AA873">
        <v>3.8</v>
      </c>
      <c r="AB873">
        <v>20.992777780000001</v>
      </c>
      <c r="AC873">
        <v>78</v>
      </c>
      <c r="AD873" s="1">
        <v>43069</v>
      </c>
      <c r="AE873" t="s">
        <v>116</v>
      </c>
    </row>
    <row r="874" spans="1:31" x14ac:dyDescent="0.3">
      <c r="A874" t="s">
        <v>67</v>
      </c>
      <c r="B874" t="s">
        <v>33</v>
      </c>
      <c r="C874">
        <v>33</v>
      </c>
      <c r="D874">
        <v>523</v>
      </c>
      <c r="E874">
        <v>15</v>
      </c>
      <c r="F874">
        <v>91</v>
      </c>
      <c r="G874">
        <v>133</v>
      </c>
      <c r="H874">
        <v>1995</v>
      </c>
      <c r="I874">
        <v>19.916666670000001</v>
      </c>
      <c r="J874">
        <v>3</v>
      </c>
      <c r="K874">
        <v>584</v>
      </c>
      <c r="L874">
        <v>4.2</v>
      </c>
      <c r="M874">
        <v>22</v>
      </c>
      <c r="N874">
        <v>8</v>
      </c>
      <c r="O874">
        <v>4</v>
      </c>
      <c r="P874">
        <v>11</v>
      </c>
      <c r="Q874">
        <v>2017</v>
      </c>
      <c r="R874">
        <v>22.727272729999999</v>
      </c>
      <c r="S874">
        <v>2288</v>
      </c>
      <c r="T874">
        <v>133</v>
      </c>
      <c r="U874">
        <v>4.2</v>
      </c>
      <c r="V874">
        <v>19.916666670000001</v>
      </c>
      <c r="W874">
        <v>108</v>
      </c>
      <c r="X874">
        <v>4.2</v>
      </c>
      <c r="Y874">
        <v>15.908461539999999</v>
      </c>
      <c r="Z874">
        <v>174.43333329999999</v>
      </c>
      <c r="AA874">
        <v>3.8</v>
      </c>
      <c r="AB874">
        <v>20.992777780000001</v>
      </c>
      <c r="AC874">
        <v>134.9</v>
      </c>
      <c r="AD874" s="1">
        <v>43069</v>
      </c>
      <c r="AE874" t="s">
        <v>122</v>
      </c>
    </row>
    <row r="875" spans="1:31" x14ac:dyDescent="0.3">
      <c r="A875" t="s">
        <v>24</v>
      </c>
      <c r="B875" t="s">
        <v>33</v>
      </c>
      <c r="C875">
        <v>42</v>
      </c>
      <c r="D875">
        <v>236</v>
      </c>
      <c r="E875">
        <v>12</v>
      </c>
      <c r="F875">
        <v>91</v>
      </c>
      <c r="G875">
        <v>199.6</v>
      </c>
      <c r="H875">
        <v>2395.1999999999998</v>
      </c>
      <c r="I875">
        <v>19.795000000000002</v>
      </c>
      <c r="J875">
        <v>1</v>
      </c>
      <c r="K875">
        <v>342</v>
      </c>
      <c r="L875">
        <v>4.0999999999999996</v>
      </c>
      <c r="M875">
        <v>22</v>
      </c>
      <c r="N875">
        <v>8</v>
      </c>
      <c r="O875">
        <v>4</v>
      </c>
      <c r="P875">
        <v>11</v>
      </c>
      <c r="Q875">
        <v>2017</v>
      </c>
      <c r="R875">
        <v>18.18181818</v>
      </c>
      <c r="S875">
        <v>3510</v>
      </c>
      <c r="T875">
        <v>133</v>
      </c>
      <c r="U875">
        <v>4.2</v>
      </c>
      <c r="V875">
        <v>19.916666670000001</v>
      </c>
      <c r="W875">
        <v>108</v>
      </c>
      <c r="X875">
        <v>4.2</v>
      </c>
      <c r="Y875">
        <v>15.908461539999999</v>
      </c>
      <c r="Z875">
        <v>174.43333329999999</v>
      </c>
      <c r="AA875">
        <v>3.8</v>
      </c>
      <c r="AB875">
        <v>20.992777780000001</v>
      </c>
      <c r="AC875">
        <v>216.15</v>
      </c>
      <c r="AD875" s="1">
        <v>43069</v>
      </c>
      <c r="AE875" t="s">
        <v>115</v>
      </c>
    </row>
    <row r="876" spans="1:31" x14ac:dyDescent="0.3">
      <c r="A876" t="s">
        <v>48</v>
      </c>
      <c r="B876" t="s">
        <v>49</v>
      </c>
      <c r="C876">
        <v>29</v>
      </c>
      <c r="D876">
        <v>178</v>
      </c>
      <c r="E876">
        <v>8</v>
      </c>
      <c r="F876">
        <v>91</v>
      </c>
      <c r="G876">
        <v>118.05</v>
      </c>
      <c r="H876">
        <v>944.4</v>
      </c>
      <c r="I876">
        <v>14.293749999999999</v>
      </c>
      <c r="J876">
        <v>1</v>
      </c>
      <c r="K876">
        <v>400</v>
      </c>
      <c r="L876">
        <v>4.4000000000000004</v>
      </c>
      <c r="M876">
        <v>22</v>
      </c>
      <c r="N876">
        <v>8</v>
      </c>
      <c r="O876">
        <v>4</v>
      </c>
      <c r="P876">
        <v>11</v>
      </c>
      <c r="Q876">
        <v>2017</v>
      </c>
      <c r="R876">
        <v>33.333333330000002</v>
      </c>
      <c r="S876">
        <v>4693</v>
      </c>
      <c r="T876">
        <v>56.99</v>
      </c>
      <c r="U876">
        <v>4.3</v>
      </c>
      <c r="V876">
        <v>12.714</v>
      </c>
      <c r="W876">
        <v>118.05</v>
      </c>
      <c r="X876">
        <v>4.4000000000000004</v>
      </c>
      <c r="Y876">
        <v>14.293749999999999</v>
      </c>
      <c r="Z876">
        <v>118.05</v>
      </c>
      <c r="AA876">
        <v>4.4000000000000004</v>
      </c>
      <c r="AB876">
        <v>14.293749999999999</v>
      </c>
      <c r="AC876">
        <v>142.5</v>
      </c>
      <c r="AD876" s="1">
        <v>43068</v>
      </c>
      <c r="AE876" t="s">
        <v>115</v>
      </c>
    </row>
    <row r="877" spans="1:31" x14ac:dyDescent="0.3">
      <c r="A877" t="s">
        <v>45</v>
      </c>
      <c r="B877" t="s">
        <v>33</v>
      </c>
      <c r="C877">
        <v>35</v>
      </c>
      <c r="D877">
        <v>514</v>
      </c>
      <c r="E877">
        <v>18</v>
      </c>
      <c r="F877">
        <v>91</v>
      </c>
      <c r="G877">
        <v>174.43333333333334</v>
      </c>
      <c r="H877">
        <v>3139.8</v>
      </c>
      <c r="I877">
        <v>19.487888890000001</v>
      </c>
      <c r="J877">
        <v>2</v>
      </c>
      <c r="K877">
        <v>4338</v>
      </c>
      <c r="L877">
        <v>3.8</v>
      </c>
      <c r="M877">
        <v>22</v>
      </c>
      <c r="N877">
        <v>8</v>
      </c>
      <c r="O877">
        <v>4</v>
      </c>
      <c r="P877">
        <v>11</v>
      </c>
      <c r="Q877">
        <v>2017</v>
      </c>
      <c r="R877">
        <v>21.176470590000001</v>
      </c>
      <c r="S877">
        <v>2856</v>
      </c>
      <c r="T877">
        <v>133</v>
      </c>
      <c r="U877">
        <v>4.2</v>
      </c>
      <c r="V877">
        <v>19.916666670000001</v>
      </c>
      <c r="W877">
        <v>108</v>
      </c>
      <c r="X877">
        <v>4.2</v>
      </c>
      <c r="Y877">
        <v>15.908461539999999</v>
      </c>
      <c r="Z877">
        <v>174.43333329999999</v>
      </c>
      <c r="AA877">
        <v>3.8</v>
      </c>
      <c r="AB877">
        <v>20.992777780000001</v>
      </c>
      <c r="AC877">
        <v>232.49</v>
      </c>
      <c r="AD877" s="1">
        <v>43068</v>
      </c>
      <c r="AE877" t="s">
        <v>115</v>
      </c>
    </row>
    <row r="878" spans="1:31" x14ac:dyDescent="0.3">
      <c r="A878" t="s">
        <v>64</v>
      </c>
      <c r="B878" t="s">
        <v>30</v>
      </c>
      <c r="C878">
        <v>33</v>
      </c>
      <c r="D878">
        <v>256</v>
      </c>
      <c r="E878">
        <v>1</v>
      </c>
      <c r="F878">
        <v>36</v>
      </c>
      <c r="G878">
        <v>109.9</v>
      </c>
      <c r="H878">
        <v>109.9</v>
      </c>
      <c r="I878">
        <v>15.52</v>
      </c>
      <c r="J878">
        <v>1</v>
      </c>
      <c r="K878">
        <v>180</v>
      </c>
      <c r="L878">
        <v>3.5</v>
      </c>
      <c r="M878">
        <v>22</v>
      </c>
      <c r="N878">
        <v>8</v>
      </c>
      <c r="O878">
        <v>4</v>
      </c>
      <c r="P878">
        <v>11</v>
      </c>
      <c r="Q878">
        <v>2017</v>
      </c>
      <c r="R878">
        <v>7.692307692</v>
      </c>
      <c r="S878">
        <v>2210</v>
      </c>
      <c r="T878">
        <v>149.99</v>
      </c>
      <c r="U878">
        <v>4.2</v>
      </c>
      <c r="V878">
        <v>42.517222220000001</v>
      </c>
      <c r="W878">
        <v>109.9</v>
      </c>
      <c r="X878">
        <v>3.5</v>
      </c>
      <c r="Y878">
        <v>15.52</v>
      </c>
      <c r="Z878">
        <v>109.9</v>
      </c>
      <c r="AA878">
        <v>3.5</v>
      </c>
      <c r="AB878">
        <v>15.52</v>
      </c>
      <c r="AC878">
        <v>109.85</v>
      </c>
      <c r="AD878" s="1">
        <v>43067</v>
      </c>
      <c r="AE878" t="s">
        <v>116</v>
      </c>
    </row>
    <row r="879" spans="1:31" x14ac:dyDescent="0.3">
      <c r="A879" t="s">
        <v>72</v>
      </c>
      <c r="B879" t="s">
        <v>66</v>
      </c>
      <c r="C879">
        <v>44</v>
      </c>
      <c r="D879">
        <v>903</v>
      </c>
      <c r="E879">
        <v>44</v>
      </c>
      <c r="F879">
        <v>64</v>
      </c>
      <c r="G879">
        <v>75</v>
      </c>
      <c r="H879">
        <v>3300</v>
      </c>
      <c r="I879">
        <v>16.13272727</v>
      </c>
      <c r="J879">
        <v>6</v>
      </c>
      <c r="K879">
        <v>2600</v>
      </c>
      <c r="L879">
        <v>4.0999999999999996</v>
      </c>
      <c r="M879">
        <v>22</v>
      </c>
      <c r="N879">
        <v>8</v>
      </c>
      <c r="O879">
        <v>4</v>
      </c>
      <c r="P879">
        <v>11</v>
      </c>
      <c r="Q879">
        <v>2017</v>
      </c>
      <c r="R879">
        <v>38.596491229999998</v>
      </c>
      <c r="S879">
        <v>15000</v>
      </c>
      <c r="T879">
        <v>75</v>
      </c>
      <c r="U879">
        <v>4.0999999999999996</v>
      </c>
      <c r="V879">
        <v>16.13272727</v>
      </c>
      <c r="W879">
        <v>36.854285709999999</v>
      </c>
      <c r="X879">
        <v>3.7</v>
      </c>
      <c r="Y879">
        <v>13.65214286</v>
      </c>
      <c r="Z879">
        <v>99.9</v>
      </c>
      <c r="AA879">
        <v>4.4000000000000004</v>
      </c>
      <c r="AB879">
        <v>21.19</v>
      </c>
      <c r="AC879">
        <v>75</v>
      </c>
      <c r="AD879" s="1">
        <v>43067</v>
      </c>
      <c r="AE879" t="s">
        <v>115</v>
      </c>
    </row>
    <row r="880" spans="1:31" x14ac:dyDescent="0.3">
      <c r="A880" t="s">
        <v>45</v>
      </c>
      <c r="B880" t="s">
        <v>33</v>
      </c>
      <c r="C880">
        <v>35</v>
      </c>
      <c r="D880">
        <v>514</v>
      </c>
      <c r="E880">
        <v>18</v>
      </c>
      <c r="F880">
        <v>91</v>
      </c>
      <c r="G880">
        <v>174.43333333333334</v>
      </c>
      <c r="H880">
        <v>3139.8</v>
      </c>
      <c r="I880">
        <v>20.992777780000001</v>
      </c>
      <c r="J880">
        <v>2</v>
      </c>
      <c r="K880">
        <v>4338</v>
      </c>
      <c r="L880">
        <v>3.8</v>
      </c>
      <c r="M880">
        <v>22</v>
      </c>
      <c r="N880">
        <v>8</v>
      </c>
      <c r="O880">
        <v>4</v>
      </c>
      <c r="P880">
        <v>11</v>
      </c>
      <c r="Q880">
        <v>2017</v>
      </c>
      <c r="R880">
        <v>21.176470590000001</v>
      </c>
      <c r="S880">
        <v>2856</v>
      </c>
      <c r="T880">
        <v>133</v>
      </c>
      <c r="U880">
        <v>4.2</v>
      </c>
      <c r="V880">
        <v>19.916666670000001</v>
      </c>
      <c r="W880">
        <v>108</v>
      </c>
      <c r="X880">
        <v>4.2</v>
      </c>
      <c r="Y880">
        <v>15.908461539999999</v>
      </c>
      <c r="Z880">
        <v>174.43333329999999</v>
      </c>
      <c r="AA880">
        <v>3.8</v>
      </c>
      <c r="AB880">
        <v>20.992777780000001</v>
      </c>
      <c r="AC880">
        <v>232.49</v>
      </c>
      <c r="AD880" s="1">
        <v>43067</v>
      </c>
      <c r="AE880" t="s">
        <v>115</v>
      </c>
    </row>
    <row r="881" spans="1:31" x14ac:dyDescent="0.3">
      <c r="A881" t="s">
        <v>63</v>
      </c>
      <c r="B881" t="s">
        <v>30</v>
      </c>
      <c r="C881">
        <v>59</v>
      </c>
      <c r="D881">
        <v>1893</v>
      </c>
      <c r="E881">
        <v>18</v>
      </c>
      <c r="F881">
        <v>36</v>
      </c>
      <c r="G881">
        <v>149.99</v>
      </c>
      <c r="H881">
        <v>2699.82</v>
      </c>
      <c r="I881">
        <v>42.517222220000001</v>
      </c>
      <c r="J881">
        <v>1</v>
      </c>
      <c r="K881">
        <v>6550</v>
      </c>
      <c r="L881">
        <v>4.2</v>
      </c>
      <c r="M881">
        <v>22</v>
      </c>
      <c r="N881">
        <v>8</v>
      </c>
      <c r="O881">
        <v>4</v>
      </c>
      <c r="P881">
        <v>11</v>
      </c>
      <c r="Q881">
        <v>2017</v>
      </c>
      <c r="R881">
        <v>18.75</v>
      </c>
      <c r="S881">
        <v>8000</v>
      </c>
      <c r="T881">
        <v>149.99</v>
      </c>
      <c r="U881">
        <v>4.2</v>
      </c>
      <c r="V881">
        <v>42.517222220000001</v>
      </c>
      <c r="W881">
        <v>149.99</v>
      </c>
      <c r="X881">
        <v>4.2</v>
      </c>
      <c r="Y881">
        <v>42.517222220000001</v>
      </c>
      <c r="Z881">
        <v>109.9</v>
      </c>
      <c r="AA881">
        <v>3.5</v>
      </c>
      <c r="AB881">
        <v>15.52</v>
      </c>
      <c r="AC881">
        <v>154.69588239999999</v>
      </c>
      <c r="AD881" s="1">
        <v>43067</v>
      </c>
      <c r="AE881" t="s">
        <v>114</v>
      </c>
    </row>
    <row r="882" spans="1:31" x14ac:dyDescent="0.3">
      <c r="A882" t="s">
        <v>51</v>
      </c>
      <c r="B882" t="s">
        <v>36</v>
      </c>
      <c r="C882">
        <v>57</v>
      </c>
      <c r="D882">
        <v>339</v>
      </c>
      <c r="E882">
        <v>20</v>
      </c>
      <c r="F882">
        <v>339</v>
      </c>
      <c r="G882">
        <v>52.179999999999993</v>
      </c>
      <c r="H882">
        <v>1043.5999999999999</v>
      </c>
      <c r="I882">
        <v>16.015999999999998</v>
      </c>
      <c r="J882">
        <v>2</v>
      </c>
      <c r="K882">
        <v>1800</v>
      </c>
      <c r="L882">
        <v>4.2</v>
      </c>
      <c r="M882">
        <v>22</v>
      </c>
      <c r="N882">
        <v>8</v>
      </c>
      <c r="O882">
        <v>4</v>
      </c>
      <c r="P882">
        <v>11</v>
      </c>
      <c r="Q882">
        <v>2017</v>
      </c>
      <c r="R882">
        <v>34.482758619999998</v>
      </c>
      <c r="S882">
        <v>32560</v>
      </c>
      <c r="T882">
        <v>55.1</v>
      </c>
      <c r="U882">
        <v>4.0999999999999996</v>
      </c>
      <c r="V882">
        <v>17.06747253</v>
      </c>
      <c r="W882">
        <v>53.648281249999997</v>
      </c>
      <c r="X882">
        <v>4.2</v>
      </c>
      <c r="Y882">
        <v>16.075862069999999</v>
      </c>
      <c r="Z882">
        <v>53.785714290000001</v>
      </c>
      <c r="AA882">
        <v>4.0999999999999996</v>
      </c>
      <c r="AB882">
        <v>18.27550725</v>
      </c>
      <c r="AC882">
        <v>59.9</v>
      </c>
      <c r="AD882" s="1">
        <v>43067</v>
      </c>
      <c r="AE882" t="s">
        <v>122</v>
      </c>
    </row>
    <row r="883" spans="1:31" x14ac:dyDescent="0.3">
      <c r="A883" t="s">
        <v>78</v>
      </c>
      <c r="B883" t="s">
        <v>36</v>
      </c>
      <c r="C883">
        <v>58</v>
      </c>
      <c r="D883">
        <v>1893</v>
      </c>
      <c r="E883">
        <v>28</v>
      </c>
      <c r="F883">
        <v>339</v>
      </c>
      <c r="G883">
        <v>89.99</v>
      </c>
      <c r="H883">
        <v>2519.7199999999998</v>
      </c>
      <c r="I883">
        <v>39.336785710000001</v>
      </c>
      <c r="J883">
        <v>1</v>
      </c>
      <c r="K883">
        <v>5950</v>
      </c>
      <c r="L883">
        <v>4.3</v>
      </c>
      <c r="M883">
        <v>22</v>
      </c>
      <c r="N883">
        <v>8</v>
      </c>
      <c r="O883">
        <v>4</v>
      </c>
      <c r="P883">
        <v>11</v>
      </c>
      <c r="Q883">
        <v>2017</v>
      </c>
      <c r="R883">
        <v>28.571428569999998</v>
      </c>
      <c r="S883">
        <v>8000</v>
      </c>
      <c r="T883">
        <v>52.406944439999997</v>
      </c>
      <c r="U883">
        <v>4.0999999999999996</v>
      </c>
      <c r="V883">
        <v>17.06747253</v>
      </c>
      <c r="W883">
        <v>53.648281249999997</v>
      </c>
      <c r="X883">
        <v>4.2</v>
      </c>
      <c r="Y883">
        <v>16.075862069999999</v>
      </c>
      <c r="Z883">
        <v>53.785714290000001</v>
      </c>
      <c r="AA883">
        <v>4.0999999999999996</v>
      </c>
      <c r="AB883">
        <v>18.27550725</v>
      </c>
      <c r="AC883">
        <v>95.29</v>
      </c>
      <c r="AD883" s="1">
        <v>43067</v>
      </c>
      <c r="AE883" t="s">
        <v>114</v>
      </c>
    </row>
    <row r="884" spans="1:31" x14ac:dyDescent="0.3">
      <c r="A884" t="s">
        <v>61</v>
      </c>
      <c r="B884" t="s">
        <v>36</v>
      </c>
      <c r="C884">
        <v>33</v>
      </c>
      <c r="D884">
        <v>2188</v>
      </c>
      <c r="E884">
        <v>13</v>
      </c>
      <c r="F884">
        <v>339</v>
      </c>
      <c r="G884">
        <v>179.98999999999998</v>
      </c>
      <c r="H884">
        <v>2339.87</v>
      </c>
      <c r="I884">
        <v>43.14153846</v>
      </c>
      <c r="J884">
        <v>2</v>
      </c>
      <c r="K884">
        <v>7650</v>
      </c>
      <c r="L884">
        <v>4.2</v>
      </c>
      <c r="M884">
        <v>22</v>
      </c>
      <c r="N884">
        <v>8</v>
      </c>
      <c r="O884">
        <v>4</v>
      </c>
      <c r="P884">
        <v>11</v>
      </c>
      <c r="Q884">
        <v>2017</v>
      </c>
      <c r="R884">
        <v>32.5</v>
      </c>
      <c r="S884">
        <v>8000</v>
      </c>
      <c r="T884">
        <v>52.406944439999997</v>
      </c>
      <c r="U884">
        <v>4.0999999999999996</v>
      </c>
      <c r="V884">
        <v>17.06747253</v>
      </c>
      <c r="W884">
        <v>53.648281249999997</v>
      </c>
      <c r="X884">
        <v>4.2</v>
      </c>
      <c r="Y884">
        <v>16.075862069999999</v>
      </c>
      <c r="Z884">
        <v>53.785714290000001</v>
      </c>
      <c r="AA884">
        <v>4.0999999999999996</v>
      </c>
      <c r="AB884">
        <v>18.27550725</v>
      </c>
      <c r="AC884">
        <v>179.99</v>
      </c>
      <c r="AD884" s="1">
        <v>43067</v>
      </c>
      <c r="AE884" t="s">
        <v>114</v>
      </c>
    </row>
    <row r="885" spans="1:31" x14ac:dyDescent="0.3">
      <c r="A885" t="s">
        <v>48</v>
      </c>
      <c r="B885" t="s">
        <v>49</v>
      </c>
      <c r="C885">
        <v>29</v>
      </c>
      <c r="D885">
        <v>178</v>
      </c>
      <c r="E885">
        <v>8</v>
      </c>
      <c r="F885">
        <v>91</v>
      </c>
      <c r="G885">
        <v>118.05</v>
      </c>
      <c r="H885">
        <v>944.4</v>
      </c>
      <c r="I885">
        <v>14.293749999999999</v>
      </c>
      <c r="J885">
        <v>1</v>
      </c>
      <c r="K885">
        <v>400</v>
      </c>
      <c r="L885">
        <v>4.4000000000000004</v>
      </c>
      <c r="M885">
        <v>22</v>
      </c>
      <c r="N885">
        <v>8</v>
      </c>
      <c r="O885">
        <v>4</v>
      </c>
      <c r="P885">
        <v>11</v>
      </c>
      <c r="Q885">
        <v>2017</v>
      </c>
      <c r="R885">
        <v>33.333333330000002</v>
      </c>
      <c r="S885">
        <v>4693</v>
      </c>
      <c r="T885">
        <v>56.99</v>
      </c>
      <c r="U885">
        <v>4.3</v>
      </c>
      <c r="V885">
        <v>12.714</v>
      </c>
      <c r="W885">
        <v>118.05</v>
      </c>
      <c r="X885">
        <v>4.4000000000000004</v>
      </c>
      <c r="Y885">
        <v>14.293749999999999</v>
      </c>
      <c r="Z885">
        <v>118.05</v>
      </c>
      <c r="AA885">
        <v>4.4000000000000004</v>
      </c>
      <c r="AB885">
        <v>14.293749999999999</v>
      </c>
      <c r="AC885">
        <v>142.5</v>
      </c>
      <c r="AD885" s="1">
        <v>43066</v>
      </c>
      <c r="AE885" t="s">
        <v>115</v>
      </c>
    </row>
    <row r="886" spans="1:31" x14ac:dyDescent="0.3">
      <c r="A886" t="s">
        <v>81</v>
      </c>
      <c r="B886" t="s">
        <v>49</v>
      </c>
      <c r="C886">
        <v>54</v>
      </c>
      <c r="D886">
        <v>1536</v>
      </c>
      <c r="E886">
        <v>20</v>
      </c>
      <c r="F886">
        <v>27</v>
      </c>
      <c r="G886">
        <v>56.989999999999995</v>
      </c>
      <c r="H886">
        <v>1139.8</v>
      </c>
      <c r="I886">
        <v>12.714</v>
      </c>
      <c r="J886">
        <v>2</v>
      </c>
      <c r="K886">
        <v>250</v>
      </c>
      <c r="L886">
        <v>4.3</v>
      </c>
      <c r="M886">
        <v>22</v>
      </c>
      <c r="N886">
        <v>8</v>
      </c>
      <c r="O886">
        <v>4</v>
      </c>
      <c r="P886">
        <v>11</v>
      </c>
      <c r="Q886">
        <v>2017</v>
      </c>
      <c r="R886">
        <v>20.833333329999999</v>
      </c>
      <c r="S886">
        <v>3360</v>
      </c>
      <c r="T886">
        <v>56.99</v>
      </c>
      <c r="U886">
        <v>4.3</v>
      </c>
      <c r="V886">
        <v>12.714</v>
      </c>
      <c r="W886">
        <v>118.05</v>
      </c>
      <c r="X886">
        <v>4.4000000000000004</v>
      </c>
      <c r="Y886">
        <v>14.293749999999999</v>
      </c>
      <c r="Z886">
        <v>56.99</v>
      </c>
      <c r="AA886">
        <v>4.3</v>
      </c>
      <c r="AB886">
        <v>12.714</v>
      </c>
      <c r="AC886">
        <v>56.99</v>
      </c>
      <c r="AD886" s="1">
        <v>43066</v>
      </c>
      <c r="AE886" t="s">
        <v>122</v>
      </c>
    </row>
    <row r="887" spans="1:31" x14ac:dyDescent="0.3">
      <c r="A887" t="s">
        <v>72</v>
      </c>
      <c r="B887" t="s">
        <v>66</v>
      </c>
      <c r="C887">
        <v>44</v>
      </c>
      <c r="D887">
        <v>903</v>
      </c>
      <c r="E887">
        <v>44</v>
      </c>
      <c r="F887">
        <v>64</v>
      </c>
      <c r="G887">
        <v>75</v>
      </c>
      <c r="H887">
        <v>3300</v>
      </c>
      <c r="I887">
        <v>16.13272727</v>
      </c>
      <c r="J887">
        <v>6</v>
      </c>
      <c r="K887">
        <v>2600</v>
      </c>
      <c r="L887">
        <v>4.0999999999999996</v>
      </c>
      <c r="M887">
        <v>22</v>
      </c>
      <c r="N887">
        <v>8</v>
      </c>
      <c r="O887">
        <v>4</v>
      </c>
      <c r="P887">
        <v>11</v>
      </c>
      <c r="Q887">
        <v>2017</v>
      </c>
      <c r="R887">
        <v>38.596491229999998</v>
      </c>
      <c r="S887">
        <v>15000</v>
      </c>
      <c r="T887">
        <v>75</v>
      </c>
      <c r="U887">
        <v>4.0999999999999996</v>
      </c>
      <c r="V887">
        <v>16.13272727</v>
      </c>
      <c r="W887">
        <v>36.854285709999999</v>
      </c>
      <c r="X887">
        <v>3.7</v>
      </c>
      <c r="Y887">
        <v>13.65214286</v>
      </c>
      <c r="Z887">
        <v>99.9</v>
      </c>
      <c r="AA887">
        <v>4.4000000000000004</v>
      </c>
      <c r="AB887">
        <v>21.19</v>
      </c>
      <c r="AC887">
        <v>75</v>
      </c>
      <c r="AD887" s="1">
        <v>43066</v>
      </c>
      <c r="AE887" t="s">
        <v>115</v>
      </c>
    </row>
    <row r="888" spans="1:31" x14ac:dyDescent="0.3">
      <c r="A888" t="s">
        <v>80</v>
      </c>
      <c r="B888" t="s">
        <v>36</v>
      </c>
      <c r="C888">
        <v>56</v>
      </c>
      <c r="D888">
        <v>348</v>
      </c>
      <c r="E888">
        <v>91</v>
      </c>
      <c r="F888">
        <v>339</v>
      </c>
      <c r="G888">
        <v>52.414285714285711</v>
      </c>
      <c r="H888">
        <v>4769.7</v>
      </c>
      <c r="I888">
        <v>17.06747253</v>
      </c>
      <c r="J888">
        <v>2</v>
      </c>
      <c r="K888">
        <v>1550</v>
      </c>
      <c r="L888">
        <v>4.0999999999999996</v>
      </c>
      <c r="M888">
        <v>22</v>
      </c>
      <c r="N888">
        <v>8</v>
      </c>
      <c r="O888">
        <v>4</v>
      </c>
      <c r="P888">
        <v>11</v>
      </c>
      <c r="Q888">
        <v>2017</v>
      </c>
      <c r="R888">
        <v>32.971014490000002</v>
      </c>
      <c r="S888">
        <v>19800</v>
      </c>
      <c r="T888">
        <v>52.406944439999997</v>
      </c>
      <c r="U888">
        <v>4.0999999999999996</v>
      </c>
      <c r="V888">
        <v>17.06747253</v>
      </c>
      <c r="W888">
        <v>53.648281249999997</v>
      </c>
      <c r="X888">
        <v>4.2</v>
      </c>
      <c r="Y888">
        <v>16.075862069999999</v>
      </c>
      <c r="Z888">
        <v>53.785714290000001</v>
      </c>
      <c r="AA888">
        <v>4.0999999999999996</v>
      </c>
      <c r="AB888">
        <v>18.27550725</v>
      </c>
      <c r="AC888">
        <v>59.9</v>
      </c>
      <c r="AD888" s="1">
        <v>43066</v>
      </c>
      <c r="AE888" t="s">
        <v>122</v>
      </c>
    </row>
    <row r="889" spans="1:31" x14ac:dyDescent="0.3">
      <c r="A889" t="s">
        <v>64</v>
      </c>
      <c r="B889" t="s">
        <v>30</v>
      </c>
      <c r="C889">
        <v>33</v>
      </c>
      <c r="D889">
        <v>256</v>
      </c>
      <c r="E889">
        <v>1</v>
      </c>
      <c r="F889">
        <v>36</v>
      </c>
      <c r="G889">
        <v>109.9</v>
      </c>
      <c r="H889">
        <v>109.9</v>
      </c>
      <c r="I889">
        <v>15.52</v>
      </c>
      <c r="J889">
        <v>1</v>
      </c>
      <c r="K889">
        <v>180</v>
      </c>
      <c r="L889">
        <v>3.5</v>
      </c>
      <c r="M889">
        <v>22</v>
      </c>
      <c r="N889">
        <v>8</v>
      </c>
      <c r="O889">
        <v>4</v>
      </c>
      <c r="P889">
        <v>11</v>
      </c>
      <c r="Q889">
        <v>2017</v>
      </c>
      <c r="R889">
        <v>7.692307692</v>
      </c>
      <c r="S889">
        <v>2210</v>
      </c>
      <c r="T889">
        <v>149.99</v>
      </c>
      <c r="U889">
        <v>4.2</v>
      </c>
      <c r="V889">
        <v>42.517222220000001</v>
      </c>
      <c r="W889">
        <v>109.9</v>
      </c>
      <c r="X889">
        <v>3.5</v>
      </c>
      <c r="Y889">
        <v>15.52</v>
      </c>
      <c r="Z889">
        <v>109.9</v>
      </c>
      <c r="AA889">
        <v>3.5</v>
      </c>
      <c r="AB889">
        <v>15.52</v>
      </c>
      <c r="AC889">
        <v>109.85</v>
      </c>
      <c r="AD889" s="1">
        <v>43065</v>
      </c>
      <c r="AE889" t="s">
        <v>116</v>
      </c>
    </row>
    <row r="890" spans="1:31" x14ac:dyDescent="0.3">
      <c r="A890" t="s">
        <v>76</v>
      </c>
      <c r="B890" t="s">
        <v>66</v>
      </c>
      <c r="C890">
        <v>57</v>
      </c>
      <c r="D890">
        <v>272</v>
      </c>
      <c r="E890">
        <v>1</v>
      </c>
      <c r="F890">
        <v>91</v>
      </c>
      <c r="G890">
        <v>99.9</v>
      </c>
      <c r="H890">
        <v>99.9</v>
      </c>
      <c r="I890">
        <v>21.19</v>
      </c>
      <c r="J890">
        <v>1</v>
      </c>
      <c r="K890">
        <v>2500</v>
      </c>
      <c r="L890">
        <v>4.4000000000000004</v>
      </c>
      <c r="M890">
        <v>22</v>
      </c>
      <c r="N890">
        <v>8</v>
      </c>
      <c r="O890">
        <v>4</v>
      </c>
      <c r="P890">
        <v>11</v>
      </c>
      <c r="Q890">
        <v>2017</v>
      </c>
      <c r="R890">
        <v>25</v>
      </c>
      <c r="S890">
        <v>12000</v>
      </c>
      <c r="T890">
        <v>75</v>
      </c>
      <c r="U890">
        <v>4.0999999999999996</v>
      </c>
      <c r="V890">
        <v>16.13272727</v>
      </c>
      <c r="W890">
        <v>36.854285709999999</v>
      </c>
      <c r="X890">
        <v>3.7</v>
      </c>
      <c r="Y890">
        <v>13.65214286</v>
      </c>
      <c r="Z890">
        <v>99.9</v>
      </c>
      <c r="AA890">
        <v>4.4000000000000004</v>
      </c>
      <c r="AB890">
        <v>21.19</v>
      </c>
      <c r="AC890">
        <v>99.85</v>
      </c>
      <c r="AD890" s="1">
        <v>43065</v>
      </c>
      <c r="AE890" t="s">
        <v>114</v>
      </c>
    </row>
    <row r="891" spans="1:31" x14ac:dyDescent="0.3">
      <c r="A891" t="s">
        <v>62</v>
      </c>
      <c r="B891" t="s">
        <v>32</v>
      </c>
      <c r="C891">
        <v>48</v>
      </c>
      <c r="D891">
        <v>575</v>
      </c>
      <c r="E891">
        <v>28</v>
      </c>
      <c r="F891">
        <v>139</v>
      </c>
      <c r="G891">
        <v>23.990000000000002</v>
      </c>
      <c r="H891">
        <v>671.72</v>
      </c>
      <c r="I891">
        <v>12.37535714</v>
      </c>
      <c r="J891">
        <v>1</v>
      </c>
      <c r="K891">
        <v>100</v>
      </c>
      <c r="L891">
        <v>4.3</v>
      </c>
      <c r="M891">
        <v>22</v>
      </c>
      <c r="N891">
        <v>8</v>
      </c>
      <c r="O891">
        <v>4</v>
      </c>
      <c r="P891">
        <v>11</v>
      </c>
      <c r="Q891">
        <v>2017</v>
      </c>
      <c r="R891">
        <v>12.44444444</v>
      </c>
      <c r="S891">
        <v>4500</v>
      </c>
      <c r="T891">
        <v>23.99</v>
      </c>
      <c r="U891">
        <v>4.3</v>
      </c>
      <c r="V891">
        <v>12.37535714</v>
      </c>
      <c r="W891">
        <v>89.99</v>
      </c>
      <c r="X891">
        <v>4.0999999999999996</v>
      </c>
      <c r="Y891">
        <v>16.99038462</v>
      </c>
      <c r="Z891">
        <v>58.99</v>
      </c>
      <c r="AA891">
        <v>3.9</v>
      </c>
      <c r="AB891">
        <v>15.71166667</v>
      </c>
      <c r="AC891">
        <v>23.99</v>
      </c>
      <c r="AD891" s="1">
        <v>43064</v>
      </c>
      <c r="AE891" t="s">
        <v>122</v>
      </c>
    </row>
    <row r="892" spans="1:31" x14ac:dyDescent="0.3">
      <c r="A892" t="s">
        <v>61</v>
      </c>
      <c r="B892" t="s">
        <v>36</v>
      </c>
      <c r="C892">
        <v>33</v>
      </c>
      <c r="D892">
        <v>2188</v>
      </c>
      <c r="E892">
        <v>13</v>
      </c>
      <c r="F892">
        <v>339</v>
      </c>
      <c r="G892">
        <v>179.98999999999998</v>
      </c>
      <c r="H892">
        <v>2339.87</v>
      </c>
      <c r="I892">
        <v>43.14153846</v>
      </c>
      <c r="J892">
        <v>2</v>
      </c>
      <c r="K892">
        <v>7650</v>
      </c>
      <c r="L892">
        <v>4.2</v>
      </c>
      <c r="M892">
        <v>22</v>
      </c>
      <c r="N892">
        <v>8</v>
      </c>
      <c r="O892">
        <v>4</v>
      </c>
      <c r="P892">
        <v>11</v>
      </c>
      <c r="Q892">
        <v>2017</v>
      </c>
      <c r="R892">
        <v>32.5</v>
      </c>
      <c r="S892">
        <v>8000</v>
      </c>
      <c r="T892">
        <v>52.406944439999997</v>
      </c>
      <c r="U892">
        <v>4.0999999999999996</v>
      </c>
      <c r="V892">
        <v>17.06747253</v>
      </c>
      <c r="W892">
        <v>53.648281249999997</v>
      </c>
      <c r="X892">
        <v>4.2</v>
      </c>
      <c r="Y892">
        <v>16.075862069999999</v>
      </c>
      <c r="Z892">
        <v>53.785714290000001</v>
      </c>
      <c r="AA892">
        <v>4.0999999999999996</v>
      </c>
      <c r="AB892">
        <v>18.27550725</v>
      </c>
      <c r="AC892">
        <v>179.99</v>
      </c>
      <c r="AD892" s="1">
        <v>43064</v>
      </c>
      <c r="AE892" t="s">
        <v>114</v>
      </c>
    </row>
    <row r="893" spans="1:31" x14ac:dyDescent="0.3">
      <c r="A893" t="s">
        <v>80</v>
      </c>
      <c r="B893" t="s">
        <v>36</v>
      </c>
      <c r="C893">
        <v>56</v>
      </c>
      <c r="D893">
        <v>348</v>
      </c>
      <c r="E893">
        <v>91</v>
      </c>
      <c r="F893">
        <v>339</v>
      </c>
      <c r="G893">
        <v>52.414285714285711</v>
      </c>
      <c r="H893">
        <v>4769.7</v>
      </c>
      <c r="I893">
        <v>17.06747253</v>
      </c>
      <c r="J893">
        <v>2</v>
      </c>
      <c r="K893">
        <v>1550</v>
      </c>
      <c r="L893">
        <v>4.0999999999999996</v>
      </c>
      <c r="M893">
        <v>22</v>
      </c>
      <c r="N893">
        <v>8</v>
      </c>
      <c r="O893">
        <v>4</v>
      </c>
      <c r="P893">
        <v>11</v>
      </c>
      <c r="Q893">
        <v>2017</v>
      </c>
      <c r="R893">
        <v>32.971014490000002</v>
      </c>
      <c r="S893">
        <v>19800</v>
      </c>
      <c r="T893">
        <v>52.406944439999997</v>
      </c>
      <c r="U893">
        <v>4.0999999999999996</v>
      </c>
      <c r="V893">
        <v>17.06747253</v>
      </c>
      <c r="W893">
        <v>53.648281249999997</v>
      </c>
      <c r="X893">
        <v>4.2</v>
      </c>
      <c r="Y893">
        <v>16.075862069999999</v>
      </c>
      <c r="Z893">
        <v>53.785714290000001</v>
      </c>
      <c r="AA893">
        <v>4.0999999999999996</v>
      </c>
      <c r="AB893">
        <v>18.27550725</v>
      </c>
      <c r="AC893">
        <v>59.9</v>
      </c>
      <c r="AD893" s="1">
        <v>43064</v>
      </c>
      <c r="AE893" t="s">
        <v>122</v>
      </c>
    </row>
    <row r="894" spans="1:31" x14ac:dyDescent="0.3">
      <c r="A894" t="s">
        <v>74</v>
      </c>
      <c r="B894" t="s">
        <v>26</v>
      </c>
      <c r="C894">
        <v>38</v>
      </c>
      <c r="D894">
        <v>735</v>
      </c>
      <c r="E894">
        <v>32</v>
      </c>
      <c r="F894">
        <v>97</v>
      </c>
      <c r="G894">
        <v>44.427187500000002</v>
      </c>
      <c r="H894">
        <v>1421.67</v>
      </c>
      <c r="I894">
        <v>13.95875</v>
      </c>
      <c r="J894">
        <v>5</v>
      </c>
      <c r="K894">
        <v>800</v>
      </c>
      <c r="L894">
        <v>4.2</v>
      </c>
      <c r="M894">
        <v>22</v>
      </c>
      <c r="N894">
        <v>8</v>
      </c>
      <c r="O894">
        <v>4</v>
      </c>
      <c r="P894">
        <v>11</v>
      </c>
      <c r="Q894">
        <v>2017</v>
      </c>
      <c r="R894">
        <v>43.835616440000003</v>
      </c>
      <c r="S894">
        <v>8000</v>
      </c>
      <c r="T894">
        <v>89.9</v>
      </c>
      <c r="U894">
        <v>3.9</v>
      </c>
      <c r="V894">
        <v>16.294</v>
      </c>
      <c r="W894">
        <v>44.154444439999999</v>
      </c>
      <c r="X894">
        <v>4.2</v>
      </c>
      <c r="Y894">
        <v>13.95875</v>
      </c>
      <c r="Z894">
        <v>40.531818180000002</v>
      </c>
      <c r="AA894">
        <v>4</v>
      </c>
      <c r="AB894">
        <v>15.832727269999999</v>
      </c>
      <c r="AC894">
        <v>45.9</v>
      </c>
      <c r="AD894" s="1">
        <v>43063</v>
      </c>
      <c r="AE894" t="s">
        <v>122</v>
      </c>
    </row>
    <row r="895" spans="1:31" x14ac:dyDescent="0.3">
      <c r="A895" t="s">
        <v>37</v>
      </c>
      <c r="B895" t="s">
        <v>36</v>
      </c>
      <c r="C895">
        <v>59</v>
      </c>
      <c r="D895">
        <v>341</v>
      </c>
      <c r="E895">
        <v>87</v>
      </c>
      <c r="F895">
        <v>339</v>
      </c>
      <c r="G895">
        <v>54.163103448275855</v>
      </c>
      <c r="H895">
        <v>4712.1899999999996</v>
      </c>
      <c r="I895">
        <v>16.075862069999999</v>
      </c>
      <c r="J895">
        <v>2</v>
      </c>
      <c r="K895">
        <v>1750</v>
      </c>
      <c r="L895">
        <v>4.2</v>
      </c>
      <c r="M895">
        <v>22</v>
      </c>
      <c r="N895">
        <v>8</v>
      </c>
      <c r="O895">
        <v>4</v>
      </c>
      <c r="P895">
        <v>11</v>
      </c>
      <c r="Q895">
        <v>2017</v>
      </c>
      <c r="R895">
        <v>39.7260274</v>
      </c>
      <c r="S895">
        <v>32560</v>
      </c>
      <c r="T895">
        <v>52.406944439999997</v>
      </c>
      <c r="U895">
        <v>4.0999999999999996</v>
      </c>
      <c r="V895">
        <v>17.06747253</v>
      </c>
      <c r="W895">
        <v>53.648281249999997</v>
      </c>
      <c r="X895">
        <v>4.2</v>
      </c>
      <c r="Y895">
        <v>16.075862069999999</v>
      </c>
      <c r="Z895">
        <v>53.785714290000001</v>
      </c>
      <c r="AA895">
        <v>4.0999999999999996</v>
      </c>
      <c r="AB895">
        <v>18.27550725</v>
      </c>
      <c r="AC895">
        <v>59.9</v>
      </c>
      <c r="AD895" s="1">
        <v>43063</v>
      </c>
      <c r="AE895" t="s">
        <v>114</v>
      </c>
    </row>
    <row r="896" spans="1:31" x14ac:dyDescent="0.3">
      <c r="A896" t="s">
        <v>76</v>
      </c>
      <c r="B896" t="s">
        <v>66</v>
      </c>
      <c r="C896">
        <v>57</v>
      </c>
      <c r="D896">
        <v>272</v>
      </c>
      <c r="E896">
        <v>1</v>
      </c>
      <c r="F896">
        <v>91</v>
      </c>
      <c r="G896">
        <v>99.9</v>
      </c>
      <c r="H896">
        <v>99.9</v>
      </c>
      <c r="I896">
        <v>21.19</v>
      </c>
      <c r="J896">
        <v>1</v>
      </c>
      <c r="K896">
        <v>2500</v>
      </c>
      <c r="L896">
        <v>4.4000000000000004</v>
      </c>
      <c r="M896">
        <v>22</v>
      </c>
      <c r="N896">
        <v>8</v>
      </c>
      <c r="O896">
        <v>4</v>
      </c>
      <c r="P896">
        <v>11</v>
      </c>
      <c r="Q896">
        <v>2017</v>
      </c>
      <c r="R896">
        <v>25</v>
      </c>
      <c r="S896">
        <v>12000</v>
      </c>
      <c r="T896">
        <v>75</v>
      </c>
      <c r="U896">
        <v>4.0999999999999996</v>
      </c>
      <c r="V896">
        <v>16.13272727</v>
      </c>
      <c r="W896">
        <v>36.854285709999999</v>
      </c>
      <c r="X896">
        <v>3.7</v>
      </c>
      <c r="Y896">
        <v>13.65214286</v>
      </c>
      <c r="Z896">
        <v>99.9</v>
      </c>
      <c r="AA896">
        <v>4.4000000000000004</v>
      </c>
      <c r="AB896">
        <v>21.19</v>
      </c>
      <c r="AC896">
        <v>99.85</v>
      </c>
      <c r="AD896" s="1">
        <v>43062</v>
      </c>
      <c r="AE896" t="s">
        <v>114</v>
      </c>
    </row>
    <row r="897" spans="1:31" x14ac:dyDescent="0.3">
      <c r="A897" t="s">
        <v>48</v>
      </c>
      <c r="B897" t="s">
        <v>49</v>
      </c>
      <c r="C897">
        <v>29</v>
      </c>
      <c r="D897">
        <v>178</v>
      </c>
      <c r="E897">
        <v>8</v>
      </c>
      <c r="F897">
        <v>91</v>
      </c>
      <c r="G897">
        <v>118.05</v>
      </c>
      <c r="H897">
        <v>944.4</v>
      </c>
      <c r="I897">
        <v>14.293749999999999</v>
      </c>
      <c r="J897">
        <v>1</v>
      </c>
      <c r="K897">
        <v>400</v>
      </c>
      <c r="L897">
        <v>4.4000000000000004</v>
      </c>
      <c r="M897">
        <v>22</v>
      </c>
      <c r="N897">
        <v>8</v>
      </c>
      <c r="O897">
        <v>4</v>
      </c>
      <c r="P897">
        <v>11</v>
      </c>
      <c r="Q897">
        <v>2017</v>
      </c>
      <c r="R897">
        <v>33.333333330000002</v>
      </c>
      <c r="S897">
        <v>4693</v>
      </c>
      <c r="T897">
        <v>56.99</v>
      </c>
      <c r="U897">
        <v>4.3</v>
      </c>
      <c r="V897">
        <v>12.714</v>
      </c>
      <c r="W897">
        <v>118.05</v>
      </c>
      <c r="X897">
        <v>4.4000000000000004</v>
      </c>
      <c r="Y897">
        <v>14.293749999999999</v>
      </c>
      <c r="Z897">
        <v>118.05</v>
      </c>
      <c r="AA897">
        <v>4.4000000000000004</v>
      </c>
      <c r="AB897">
        <v>14.293749999999999</v>
      </c>
      <c r="AC897">
        <v>142.5</v>
      </c>
      <c r="AD897" s="1">
        <v>43062</v>
      </c>
      <c r="AE897" t="s">
        <v>115</v>
      </c>
    </row>
    <row r="898" spans="1:31" x14ac:dyDescent="0.3">
      <c r="A898" t="s">
        <v>45</v>
      </c>
      <c r="B898" t="s">
        <v>33</v>
      </c>
      <c r="C898">
        <v>35</v>
      </c>
      <c r="D898">
        <v>514</v>
      </c>
      <c r="E898">
        <v>18</v>
      </c>
      <c r="F898">
        <v>91</v>
      </c>
      <c r="G898">
        <v>174.43333333333334</v>
      </c>
      <c r="H898">
        <v>3139.8</v>
      </c>
      <c r="I898">
        <v>19.487888890000001</v>
      </c>
      <c r="J898">
        <v>2</v>
      </c>
      <c r="K898">
        <v>4338</v>
      </c>
      <c r="L898">
        <v>3.8</v>
      </c>
      <c r="M898">
        <v>22</v>
      </c>
      <c r="N898">
        <v>8</v>
      </c>
      <c r="O898">
        <v>4</v>
      </c>
      <c r="P898">
        <v>11</v>
      </c>
      <c r="Q898">
        <v>2017</v>
      </c>
      <c r="R898">
        <v>21.176470590000001</v>
      </c>
      <c r="S898">
        <v>2856</v>
      </c>
      <c r="T898">
        <v>133</v>
      </c>
      <c r="U898">
        <v>4.2</v>
      </c>
      <c r="V898">
        <v>19.916666670000001</v>
      </c>
      <c r="W898">
        <v>108</v>
      </c>
      <c r="X898">
        <v>4.2</v>
      </c>
      <c r="Y898">
        <v>15.908461539999999</v>
      </c>
      <c r="Z898">
        <v>174.43333329999999</v>
      </c>
      <c r="AA898">
        <v>3.8</v>
      </c>
      <c r="AB898">
        <v>20.992777780000001</v>
      </c>
      <c r="AC898">
        <v>232.49</v>
      </c>
      <c r="AD898" s="1">
        <v>43062</v>
      </c>
      <c r="AE898" t="s">
        <v>115</v>
      </c>
    </row>
    <row r="899" spans="1:31" x14ac:dyDescent="0.3">
      <c r="A899" t="s">
        <v>27</v>
      </c>
      <c r="B899" t="s">
        <v>36</v>
      </c>
      <c r="C899">
        <v>58</v>
      </c>
      <c r="D899">
        <v>340</v>
      </c>
      <c r="E899">
        <v>82</v>
      </c>
      <c r="F899">
        <v>339</v>
      </c>
      <c r="G899">
        <v>53.630487804878044</v>
      </c>
      <c r="H899">
        <v>4397.7</v>
      </c>
      <c r="I899">
        <v>17.807804879999999</v>
      </c>
      <c r="J899">
        <v>2</v>
      </c>
      <c r="K899">
        <v>1500</v>
      </c>
      <c r="L899">
        <v>4</v>
      </c>
      <c r="M899">
        <v>22</v>
      </c>
      <c r="N899">
        <v>8</v>
      </c>
      <c r="O899">
        <v>4</v>
      </c>
      <c r="P899">
        <v>11</v>
      </c>
      <c r="Q899">
        <v>2017</v>
      </c>
      <c r="R899">
        <v>37.614678900000001</v>
      </c>
      <c r="S899">
        <v>19800</v>
      </c>
      <c r="T899">
        <v>52.406944439999997</v>
      </c>
      <c r="U899">
        <v>4.0999999999999996</v>
      </c>
      <c r="V899">
        <v>17.06747253</v>
      </c>
      <c r="W899">
        <v>53.648281249999997</v>
      </c>
      <c r="X899">
        <v>4.2</v>
      </c>
      <c r="Y899">
        <v>16.075862069999999</v>
      </c>
      <c r="Z899">
        <v>53.785714290000001</v>
      </c>
      <c r="AA899">
        <v>4.0999999999999996</v>
      </c>
      <c r="AB899">
        <v>18.27550725</v>
      </c>
      <c r="AC899">
        <v>59.9</v>
      </c>
      <c r="AD899" s="1">
        <v>43061</v>
      </c>
      <c r="AE899" t="s">
        <v>115</v>
      </c>
    </row>
    <row r="900" spans="1:31" x14ac:dyDescent="0.3">
      <c r="A900" t="s">
        <v>73</v>
      </c>
      <c r="B900" t="s">
        <v>26</v>
      </c>
      <c r="C900">
        <v>54</v>
      </c>
      <c r="D900">
        <v>245</v>
      </c>
      <c r="E900">
        <v>40</v>
      </c>
      <c r="F900">
        <v>97</v>
      </c>
      <c r="G900">
        <v>89.9</v>
      </c>
      <c r="H900">
        <v>3596</v>
      </c>
      <c r="I900">
        <v>16.294</v>
      </c>
      <c r="J900">
        <v>1</v>
      </c>
      <c r="K900">
        <v>1383</v>
      </c>
      <c r="L900">
        <v>3.9</v>
      </c>
      <c r="M900">
        <v>22</v>
      </c>
      <c r="N900">
        <v>8</v>
      </c>
      <c r="O900">
        <v>4</v>
      </c>
      <c r="P900">
        <v>11</v>
      </c>
      <c r="Q900">
        <v>2017</v>
      </c>
      <c r="R900">
        <v>11.14206128</v>
      </c>
      <c r="S900">
        <v>20000</v>
      </c>
      <c r="T900">
        <v>89.9</v>
      </c>
      <c r="U900">
        <v>3.9</v>
      </c>
      <c r="V900">
        <v>16.294</v>
      </c>
      <c r="W900">
        <v>89.9</v>
      </c>
      <c r="X900">
        <v>3.9</v>
      </c>
      <c r="Y900">
        <v>16.294</v>
      </c>
      <c r="Z900">
        <v>40.531818180000002</v>
      </c>
      <c r="AA900">
        <v>4</v>
      </c>
      <c r="AB900">
        <v>15.832727269999999</v>
      </c>
      <c r="AC900">
        <v>89.9</v>
      </c>
      <c r="AD900" s="1">
        <v>43060</v>
      </c>
      <c r="AE900" t="s">
        <v>115</v>
      </c>
    </row>
    <row r="901" spans="1:31" x14ac:dyDescent="0.3">
      <c r="A901" t="s">
        <v>78</v>
      </c>
      <c r="B901" t="s">
        <v>36</v>
      </c>
      <c r="C901">
        <v>58</v>
      </c>
      <c r="D901">
        <v>1893</v>
      </c>
      <c r="E901">
        <v>28</v>
      </c>
      <c r="F901">
        <v>339</v>
      </c>
      <c r="G901">
        <v>89.99</v>
      </c>
      <c r="H901">
        <v>2519.7199999999998</v>
      </c>
      <c r="I901">
        <v>39.336785710000001</v>
      </c>
      <c r="J901">
        <v>1</v>
      </c>
      <c r="K901">
        <v>5950</v>
      </c>
      <c r="L901">
        <v>4.3</v>
      </c>
      <c r="M901">
        <v>22</v>
      </c>
      <c r="N901">
        <v>8</v>
      </c>
      <c r="O901">
        <v>4</v>
      </c>
      <c r="P901">
        <v>11</v>
      </c>
      <c r="Q901">
        <v>2017</v>
      </c>
      <c r="R901">
        <v>28.571428569999998</v>
      </c>
      <c r="S901">
        <v>8000</v>
      </c>
      <c r="T901">
        <v>52.406944439999997</v>
      </c>
      <c r="U901">
        <v>4.0999999999999996</v>
      </c>
      <c r="V901">
        <v>17.06747253</v>
      </c>
      <c r="W901">
        <v>53.648281249999997</v>
      </c>
      <c r="X901">
        <v>4.2</v>
      </c>
      <c r="Y901">
        <v>16.075862069999999</v>
      </c>
      <c r="Z901">
        <v>53.785714290000001</v>
      </c>
      <c r="AA901">
        <v>4.0999999999999996</v>
      </c>
      <c r="AB901">
        <v>18.27550725</v>
      </c>
      <c r="AC901">
        <v>95.29</v>
      </c>
      <c r="AD901" s="1">
        <v>43060</v>
      </c>
      <c r="AE901" t="s">
        <v>114</v>
      </c>
    </row>
    <row r="902" spans="1:31" x14ac:dyDescent="0.3">
      <c r="A902" t="s">
        <v>65</v>
      </c>
      <c r="B902" t="s">
        <v>66</v>
      </c>
      <c r="C902">
        <v>49</v>
      </c>
      <c r="D902">
        <v>829</v>
      </c>
      <c r="E902">
        <v>28</v>
      </c>
      <c r="F902">
        <v>64</v>
      </c>
      <c r="G902">
        <v>36.661071428571425</v>
      </c>
      <c r="H902">
        <v>1026.51</v>
      </c>
      <c r="I902">
        <v>13.65214286</v>
      </c>
      <c r="J902">
        <v>1</v>
      </c>
      <c r="K902">
        <v>850</v>
      </c>
      <c r="L902">
        <v>3.7</v>
      </c>
      <c r="M902">
        <v>22</v>
      </c>
      <c r="N902">
        <v>8</v>
      </c>
      <c r="O902">
        <v>4</v>
      </c>
      <c r="P902">
        <v>11</v>
      </c>
      <c r="Q902">
        <v>2017</v>
      </c>
      <c r="R902">
        <v>37.837837839999999</v>
      </c>
      <c r="S902">
        <v>10000</v>
      </c>
      <c r="T902">
        <v>75</v>
      </c>
      <c r="U902">
        <v>4.0999999999999996</v>
      </c>
      <c r="V902">
        <v>16.13272727</v>
      </c>
      <c r="W902">
        <v>36.854285709999999</v>
      </c>
      <c r="X902">
        <v>3.7</v>
      </c>
      <c r="Y902">
        <v>13.65214286</v>
      </c>
      <c r="Z902">
        <v>99.9</v>
      </c>
      <c r="AA902">
        <v>4.4000000000000004</v>
      </c>
      <c r="AB902">
        <v>21.19</v>
      </c>
      <c r="AC902">
        <v>38.4</v>
      </c>
      <c r="AD902" s="1">
        <v>43059</v>
      </c>
      <c r="AE902" t="s">
        <v>116</v>
      </c>
    </row>
    <row r="903" spans="1:31" x14ac:dyDescent="0.3">
      <c r="A903" t="s">
        <v>70</v>
      </c>
      <c r="B903" t="s">
        <v>26</v>
      </c>
      <c r="C903">
        <v>39</v>
      </c>
      <c r="D903">
        <v>161</v>
      </c>
      <c r="E903">
        <v>11</v>
      </c>
      <c r="F903">
        <v>97</v>
      </c>
      <c r="G903">
        <v>40.531818181818181</v>
      </c>
      <c r="H903">
        <v>445.85</v>
      </c>
      <c r="I903">
        <v>15.832727269999999</v>
      </c>
      <c r="J903">
        <v>2</v>
      </c>
      <c r="K903">
        <v>350</v>
      </c>
      <c r="L903">
        <v>4</v>
      </c>
      <c r="M903">
        <v>22</v>
      </c>
      <c r="N903">
        <v>8</v>
      </c>
      <c r="O903">
        <v>4</v>
      </c>
      <c r="P903">
        <v>11</v>
      </c>
      <c r="Q903">
        <v>2017</v>
      </c>
      <c r="R903">
        <v>30.555555559999998</v>
      </c>
      <c r="S903">
        <v>3800</v>
      </c>
      <c r="T903">
        <v>89.9</v>
      </c>
      <c r="U903">
        <v>3.9</v>
      </c>
      <c r="V903">
        <v>16.294</v>
      </c>
      <c r="W903">
        <v>40.531818180000002</v>
      </c>
      <c r="X903">
        <v>4</v>
      </c>
      <c r="Y903">
        <v>15.832727269999999</v>
      </c>
      <c r="Z903">
        <v>40.531818180000002</v>
      </c>
      <c r="AA903">
        <v>4</v>
      </c>
      <c r="AB903">
        <v>15.832727269999999</v>
      </c>
      <c r="AC903">
        <v>45.95</v>
      </c>
      <c r="AD903" s="1">
        <v>43059</v>
      </c>
      <c r="AE903" t="s">
        <v>122</v>
      </c>
    </row>
    <row r="904" spans="1:31" x14ac:dyDescent="0.3">
      <c r="A904" t="s">
        <v>29</v>
      </c>
      <c r="B904" t="s">
        <v>30</v>
      </c>
      <c r="C904">
        <v>45</v>
      </c>
      <c r="D904">
        <v>236</v>
      </c>
      <c r="E904">
        <v>6</v>
      </c>
      <c r="F904">
        <v>36</v>
      </c>
      <c r="G904">
        <v>98.899999999999991</v>
      </c>
      <c r="H904">
        <v>593.4</v>
      </c>
      <c r="I904">
        <v>16.14</v>
      </c>
      <c r="J904">
        <v>1</v>
      </c>
      <c r="K904">
        <v>173</v>
      </c>
      <c r="L904">
        <v>4</v>
      </c>
      <c r="M904">
        <v>22</v>
      </c>
      <c r="N904">
        <v>8</v>
      </c>
      <c r="O904">
        <v>4</v>
      </c>
      <c r="P904">
        <v>11</v>
      </c>
      <c r="Q904">
        <v>2017</v>
      </c>
      <c r="R904">
        <v>16.21621622</v>
      </c>
      <c r="S904">
        <v>2808</v>
      </c>
      <c r="T904">
        <v>149.99</v>
      </c>
      <c r="U904">
        <v>4.2</v>
      </c>
      <c r="V904">
        <v>42.517222220000001</v>
      </c>
      <c r="W904">
        <v>98.9</v>
      </c>
      <c r="X904">
        <v>4</v>
      </c>
      <c r="Y904">
        <v>16.14</v>
      </c>
      <c r="Z904">
        <v>109.9</v>
      </c>
      <c r="AA904">
        <v>3.5</v>
      </c>
      <c r="AB904">
        <v>15.52</v>
      </c>
      <c r="AC904">
        <v>98.9</v>
      </c>
      <c r="AD904" s="1">
        <v>43058</v>
      </c>
      <c r="AE904" t="s">
        <v>122</v>
      </c>
    </row>
    <row r="905" spans="1:31" x14ac:dyDescent="0.3">
      <c r="A905" t="s">
        <v>65</v>
      </c>
      <c r="B905" t="s">
        <v>66</v>
      </c>
      <c r="C905">
        <v>49</v>
      </c>
      <c r="D905">
        <v>829</v>
      </c>
      <c r="E905">
        <v>28</v>
      </c>
      <c r="F905">
        <v>64</v>
      </c>
      <c r="G905">
        <v>36.661071428571425</v>
      </c>
      <c r="H905">
        <v>1026.51</v>
      </c>
      <c r="I905">
        <v>13.65214286</v>
      </c>
      <c r="J905">
        <v>1</v>
      </c>
      <c r="K905">
        <v>850</v>
      </c>
      <c r="L905">
        <v>3.7</v>
      </c>
      <c r="M905">
        <v>22</v>
      </c>
      <c r="N905">
        <v>8</v>
      </c>
      <c r="O905">
        <v>4</v>
      </c>
      <c r="P905">
        <v>11</v>
      </c>
      <c r="Q905">
        <v>2017</v>
      </c>
      <c r="R905">
        <v>37.837837839999999</v>
      </c>
      <c r="S905">
        <v>10000</v>
      </c>
      <c r="T905">
        <v>75</v>
      </c>
      <c r="U905">
        <v>4.0999999999999996</v>
      </c>
      <c r="V905">
        <v>16.13272727</v>
      </c>
      <c r="W905">
        <v>36.854285709999999</v>
      </c>
      <c r="X905">
        <v>3.7</v>
      </c>
      <c r="Y905">
        <v>13.65214286</v>
      </c>
      <c r="Z905">
        <v>99.9</v>
      </c>
      <c r="AA905">
        <v>4.4000000000000004</v>
      </c>
      <c r="AB905">
        <v>21.19</v>
      </c>
      <c r="AC905">
        <v>38.4</v>
      </c>
      <c r="AD905" s="1">
        <v>43058</v>
      </c>
      <c r="AE905" t="s">
        <v>116</v>
      </c>
    </row>
    <row r="906" spans="1:31" x14ac:dyDescent="0.3">
      <c r="A906" t="s">
        <v>60</v>
      </c>
      <c r="B906" t="s">
        <v>33</v>
      </c>
      <c r="C906">
        <v>35</v>
      </c>
      <c r="D906">
        <v>591</v>
      </c>
      <c r="E906">
        <v>26</v>
      </c>
      <c r="F906">
        <v>91</v>
      </c>
      <c r="G906">
        <v>140.76923076923077</v>
      </c>
      <c r="H906">
        <v>3660</v>
      </c>
      <c r="I906">
        <v>19.17230769</v>
      </c>
      <c r="J906">
        <v>3</v>
      </c>
      <c r="K906">
        <v>444</v>
      </c>
      <c r="L906">
        <v>4</v>
      </c>
      <c r="M906">
        <v>22</v>
      </c>
      <c r="N906">
        <v>8</v>
      </c>
      <c r="O906">
        <v>4</v>
      </c>
      <c r="P906">
        <v>11</v>
      </c>
      <c r="Q906">
        <v>2017</v>
      </c>
      <c r="R906">
        <v>35.135135140000003</v>
      </c>
      <c r="S906">
        <v>4480</v>
      </c>
      <c r="T906">
        <v>133</v>
      </c>
      <c r="U906">
        <v>4.2</v>
      </c>
      <c r="V906">
        <v>19.916666670000001</v>
      </c>
      <c r="W906">
        <v>108</v>
      </c>
      <c r="X906">
        <v>4.2</v>
      </c>
      <c r="Y906">
        <v>15.908461539999999</v>
      </c>
      <c r="Z906">
        <v>174.43333329999999</v>
      </c>
      <c r="AA906">
        <v>3.8</v>
      </c>
      <c r="AB906">
        <v>20.992777780000001</v>
      </c>
      <c r="AC906">
        <v>149.47499999999999</v>
      </c>
      <c r="AD906" s="1">
        <v>43058</v>
      </c>
      <c r="AE906" t="s">
        <v>115</v>
      </c>
    </row>
    <row r="907" spans="1:31" x14ac:dyDescent="0.3">
      <c r="A907" t="s">
        <v>57</v>
      </c>
      <c r="B907" t="s">
        <v>40</v>
      </c>
      <c r="C907">
        <v>54</v>
      </c>
      <c r="D907">
        <v>995</v>
      </c>
      <c r="E907">
        <v>2</v>
      </c>
      <c r="F907">
        <v>42</v>
      </c>
      <c r="G907">
        <v>99.99</v>
      </c>
      <c r="H907">
        <v>199.98</v>
      </c>
      <c r="I907">
        <v>18.228750000000002</v>
      </c>
      <c r="J907">
        <v>1</v>
      </c>
      <c r="K907">
        <v>4475</v>
      </c>
      <c r="L907">
        <v>4.3</v>
      </c>
      <c r="M907">
        <v>22</v>
      </c>
      <c r="N907">
        <v>8</v>
      </c>
      <c r="O907">
        <v>4</v>
      </c>
      <c r="P907">
        <v>11</v>
      </c>
      <c r="Q907">
        <v>2017</v>
      </c>
      <c r="R907">
        <v>2.7397260270000001</v>
      </c>
      <c r="S907">
        <v>32736</v>
      </c>
      <c r="T907">
        <v>99.99</v>
      </c>
      <c r="U907">
        <v>4.2</v>
      </c>
      <c r="V907">
        <v>16.1875</v>
      </c>
      <c r="W907">
        <v>129.99</v>
      </c>
      <c r="X907">
        <v>4.3</v>
      </c>
      <c r="Y907">
        <v>22.674444439999998</v>
      </c>
      <c r="Z907">
        <v>99.99</v>
      </c>
      <c r="AA907">
        <v>4.3</v>
      </c>
      <c r="AB907">
        <v>17.45</v>
      </c>
      <c r="AC907">
        <v>99.99</v>
      </c>
      <c r="AD907" s="1">
        <v>43057</v>
      </c>
      <c r="AE907" t="s">
        <v>122</v>
      </c>
    </row>
    <row r="908" spans="1:31" x14ac:dyDescent="0.3">
      <c r="A908" t="s">
        <v>48</v>
      </c>
      <c r="B908" t="s">
        <v>49</v>
      </c>
      <c r="C908">
        <v>29</v>
      </c>
      <c r="D908">
        <v>178</v>
      </c>
      <c r="E908">
        <v>8</v>
      </c>
      <c r="F908">
        <v>91</v>
      </c>
      <c r="G908">
        <v>118.05</v>
      </c>
      <c r="H908">
        <v>944.4</v>
      </c>
      <c r="I908">
        <v>14.293749999999999</v>
      </c>
      <c r="J908">
        <v>1</v>
      </c>
      <c r="K908">
        <v>400</v>
      </c>
      <c r="L908">
        <v>4.4000000000000004</v>
      </c>
      <c r="M908">
        <v>22</v>
      </c>
      <c r="N908">
        <v>8</v>
      </c>
      <c r="O908">
        <v>4</v>
      </c>
      <c r="P908">
        <v>11</v>
      </c>
      <c r="Q908">
        <v>2017</v>
      </c>
      <c r="R908">
        <v>33.333333330000002</v>
      </c>
      <c r="S908">
        <v>4693</v>
      </c>
      <c r="T908">
        <v>56.99</v>
      </c>
      <c r="U908">
        <v>4.3</v>
      </c>
      <c r="V908">
        <v>12.714</v>
      </c>
      <c r="W908">
        <v>118.05</v>
      </c>
      <c r="X908">
        <v>4.4000000000000004</v>
      </c>
      <c r="Y908">
        <v>14.293749999999999</v>
      </c>
      <c r="Z908">
        <v>118.05</v>
      </c>
      <c r="AA908">
        <v>4.4000000000000004</v>
      </c>
      <c r="AB908">
        <v>14.293749999999999</v>
      </c>
      <c r="AC908">
        <v>142.5</v>
      </c>
      <c r="AD908" s="1">
        <v>43057</v>
      </c>
      <c r="AE908" t="s">
        <v>115</v>
      </c>
    </row>
    <row r="909" spans="1:31" x14ac:dyDescent="0.3">
      <c r="A909" t="s">
        <v>54</v>
      </c>
      <c r="B909" t="s">
        <v>32</v>
      </c>
      <c r="C909">
        <v>59</v>
      </c>
      <c r="D909">
        <v>492</v>
      </c>
      <c r="E909">
        <v>26</v>
      </c>
      <c r="F909">
        <v>139</v>
      </c>
      <c r="G909">
        <v>89.99</v>
      </c>
      <c r="H909">
        <v>2339.7399999999998</v>
      </c>
      <c r="I909">
        <v>13.96428571</v>
      </c>
      <c r="J909">
        <v>3</v>
      </c>
      <c r="K909">
        <v>250</v>
      </c>
      <c r="L909">
        <v>4.0999999999999996</v>
      </c>
      <c r="M909">
        <v>22</v>
      </c>
      <c r="N909">
        <v>8</v>
      </c>
      <c r="O909">
        <v>4</v>
      </c>
      <c r="P909">
        <v>11</v>
      </c>
      <c r="Q909">
        <v>2017</v>
      </c>
      <c r="R909">
        <v>17.808219179999998</v>
      </c>
      <c r="S909">
        <v>3960</v>
      </c>
      <c r="T909">
        <v>23.99</v>
      </c>
      <c r="U909">
        <v>4.3</v>
      </c>
      <c r="V909">
        <v>12.37535714</v>
      </c>
      <c r="W909">
        <v>89.99</v>
      </c>
      <c r="X909">
        <v>4.0999999999999996</v>
      </c>
      <c r="Y909">
        <v>16.99038462</v>
      </c>
      <c r="Z909">
        <v>58.99</v>
      </c>
      <c r="AA909">
        <v>3.9</v>
      </c>
      <c r="AB909">
        <v>15.71166667</v>
      </c>
      <c r="AC909">
        <v>89.99</v>
      </c>
      <c r="AD909" s="1">
        <v>43057</v>
      </c>
      <c r="AE909" t="s">
        <v>115</v>
      </c>
    </row>
    <row r="910" spans="1:31" x14ac:dyDescent="0.3">
      <c r="A910" t="s">
        <v>71</v>
      </c>
      <c r="B910" t="s">
        <v>35</v>
      </c>
      <c r="C910">
        <v>49</v>
      </c>
      <c r="D910">
        <v>100</v>
      </c>
      <c r="E910">
        <v>28</v>
      </c>
      <c r="F910">
        <v>49</v>
      </c>
      <c r="G910">
        <v>24.5</v>
      </c>
      <c r="H910">
        <v>686</v>
      </c>
      <c r="I910">
        <v>13.64535714</v>
      </c>
      <c r="J910">
        <v>4</v>
      </c>
      <c r="K910">
        <v>150</v>
      </c>
      <c r="L910">
        <v>4.2</v>
      </c>
      <c r="M910">
        <v>22</v>
      </c>
      <c r="N910">
        <v>8</v>
      </c>
      <c r="O910">
        <v>4</v>
      </c>
      <c r="P910">
        <v>11</v>
      </c>
      <c r="Q910">
        <v>2017</v>
      </c>
      <c r="R910">
        <v>23.728813559999999</v>
      </c>
      <c r="S910">
        <v>2304</v>
      </c>
      <c r="T910">
        <v>24.5</v>
      </c>
      <c r="U910">
        <v>4.2</v>
      </c>
      <c r="V910">
        <v>13.64535714</v>
      </c>
      <c r="W910">
        <v>24.5</v>
      </c>
      <c r="X910">
        <v>3.9</v>
      </c>
      <c r="Y910">
        <v>13.65217391</v>
      </c>
      <c r="Z910">
        <v>24.5</v>
      </c>
      <c r="AA910">
        <v>4.2</v>
      </c>
      <c r="AB910">
        <v>13.64535714</v>
      </c>
      <c r="AC910">
        <v>21.542857139999999</v>
      </c>
      <c r="AD910" s="1">
        <v>43057</v>
      </c>
      <c r="AE910" t="s">
        <v>123</v>
      </c>
    </row>
    <row r="911" spans="1:31" x14ac:dyDescent="0.3">
      <c r="A911" t="s">
        <v>27</v>
      </c>
      <c r="B911" t="s">
        <v>36</v>
      </c>
      <c r="C911">
        <v>58</v>
      </c>
      <c r="D911">
        <v>340</v>
      </c>
      <c r="E911">
        <v>82</v>
      </c>
      <c r="F911">
        <v>339</v>
      </c>
      <c r="G911">
        <v>53.630487804878044</v>
      </c>
      <c r="H911">
        <v>4397.7</v>
      </c>
      <c r="I911">
        <v>17.807804879999999</v>
      </c>
      <c r="J911">
        <v>2</v>
      </c>
      <c r="K911">
        <v>1500</v>
      </c>
      <c r="L911">
        <v>4</v>
      </c>
      <c r="M911">
        <v>22</v>
      </c>
      <c r="N911">
        <v>8</v>
      </c>
      <c r="O911">
        <v>4</v>
      </c>
      <c r="P911">
        <v>11</v>
      </c>
      <c r="Q911">
        <v>2017</v>
      </c>
      <c r="R911">
        <v>37.614678900000001</v>
      </c>
      <c r="S911">
        <v>19800</v>
      </c>
      <c r="T911">
        <v>52.406944439999997</v>
      </c>
      <c r="U911">
        <v>4.0999999999999996</v>
      </c>
      <c r="V911">
        <v>17.06747253</v>
      </c>
      <c r="W911">
        <v>53.648281249999997</v>
      </c>
      <c r="X911">
        <v>4.2</v>
      </c>
      <c r="Y911">
        <v>16.075862069999999</v>
      </c>
      <c r="Z911">
        <v>53.785714290000001</v>
      </c>
      <c r="AA911">
        <v>4.0999999999999996</v>
      </c>
      <c r="AB911">
        <v>18.27550725</v>
      </c>
      <c r="AC911">
        <v>59.9</v>
      </c>
      <c r="AD911" s="1">
        <v>43057</v>
      </c>
      <c r="AE911" t="s">
        <v>115</v>
      </c>
    </row>
    <row r="912" spans="1:31" x14ac:dyDescent="0.3">
      <c r="A912" t="s">
        <v>56</v>
      </c>
      <c r="B912" t="s">
        <v>36</v>
      </c>
      <c r="C912">
        <v>57</v>
      </c>
      <c r="D912">
        <v>366</v>
      </c>
      <c r="E912">
        <v>69</v>
      </c>
      <c r="F912">
        <v>339</v>
      </c>
      <c r="G912">
        <v>53.792753623188403</v>
      </c>
      <c r="H912">
        <v>3711.7</v>
      </c>
      <c r="I912">
        <v>18.27550725</v>
      </c>
      <c r="J912">
        <v>2</v>
      </c>
      <c r="K912">
        <v>1650</v>
      </c>
      <c r="L912">
        <v>4.0999999999999996</v>
      </c>
      <c r="M912">
        <v>22</v>
      </c>
      <c r="N912">
        <v>8</v>
      </c>
      <c r="O912">
        <v>4</v>
      </c>
      <c r="P912">
        <v>11</v>
      </c>
      <c r="Q912">
        <v>2017</v>
      </c>
      <c r="R912">
        <v>34.848484849999998</v>
      </c>
      <c r="S912">
        <v>19800</v>
      </c>
      <c r="T912">
        <v>52.406944439999997</v>
      </c>
      <c r="U912">
        <v>4.0999999999999996</v>
      </c>
      <c r="V912">
        <v>17.06747253</v>
      </c>
      <c r="W912">
        <v>53.648281249999997</v>
      </c>
      <c r="X912">
        <v>4.2</v>
      </c>
      <c r="Y912">
        <v>16.075862069999999</v>
      </c>
      <c r="Z912">
        <v>53.785714290000001</v>
      </c>
      <c r="AA912">
        <v>4.0999999999999996</v>
      </c>
      <c r="AB912">
        <v>18.27550725</v>
      </c>
      <c r="AC912">
        <v>59.9</v>
      </c>
      <c r="AD912" s="1">
        <v>43057</v>
      </c>
      <c r="AE912" t="s">
        <v>115</v>
      </c>
    </row>
    <row r="913" spans="1:31" x14ac:dyDescent="0.3">
      <c r="A913" t="s">
        <v>27</v>
      </c>
      <c r="B913" t="s">
        <v>36</v>
      </c>
      <c r="C913">
        <v>58</v>
      </c>
      <c r="D913">
        <v>340</v>
      </c>
      <c r="E913">
        <v>82</v>
      </c>
      <c r="F913">
        <v>339</v>
      </c>
      <c r="G913">
        <v>53.630487804878044</v>
      </c>
      <c r="H913">
        <v>4397.7</v>
      </c>
      <c r="I913">
        <v>17.7532</v>
      </c>
      <c r="J913">
        <v>2</v>
      </c>
      <c r="K913">
        <v>1500</v>
      </c>
      <c r="L913">
        <v>4</v>
      </c>
      <c r="M913">
        <v>22</v>
      </c>
      <c r="N913">
        <v>8</v>
      </c>
      <c r="O913">
        <v>4</v>
      </c>
      <c r="P913">
        <v>11</v>
      </c>
      <c r="Q913">
        <v>2017</v>
      </c>
      <c r="R913">
        <v>37.614678900000001</v>
      </c>
      <c r="S913">
        <v>19800</v>
      </c>
      <c r="T913">
        <v>52.406944439999997</v>
      </c>
      <c r="U913">
        <v>4.0999999999999996</v>
      </c>
      <c r="V913">
        <v>17.06747253</v>
      </c>
      <c r="W913">
        <v>53.648281249999997</v>
      </c>
      <c r="X913">
        <v>4.2</v>
      </c>
      <c r="Y913">
        <v>16.075862069999999</v>
      </c>
      <c r="Z913">
        <v>53.785714290000001</v>
      </c>
      <c r="AA913">
        <v>4.0999999999999996</v>
      </c>
      <c r="AB913">
        <v>18.27550725</v>
      </c>
      <c r="AC913">
        <v>59.9</v>
      </c>
      <c r="AD913" s="1">
        <v>43057</v>
      </c>
      <c r="AE913" t="s">
        <v>115</v>
      </c>
    </row>
    <row r="914" spans="1:31" x14ac:dyDescent="0.3">
      <c r="A914" t="s">
        <v>54</v>
      </c>
      <c r="B914" t="s">
        <v>32</v>
      </c>
      <c r="C914">
        <v>59</v>
      </c>
      <c r="D914">
        <v>492</v>
      </c>
      <c r="E914">
        <v>26</v>
      </c>
      <c r="F914">
        <v>139</v>
      </c>
      <c r="G914">
        <v>89.99</v>
      </c>
      <c r="H914">
        <v>2339.7399999999998</v>
      </c>
      <c r="I914">
        <v>13.96428571</v>
      </c>
      <c r="J914">
        <v>3</v>
      </c>
      <c r="K914">
        <v>250</v>
      </c>
      <c r="L914">
        <v>4.0999999999999996</v>
      </c>
      <c r="M914">
        <v>22</v>
      </c>
      <c r="N914">
        <v>8</v>
      </c>
      <c r="O914">
        <v>4</v>
      </c>
      <c r="P914">
        <v>11</v>
      </c>
      <c r="Q914">
        <v>2017</v>
      </c>
      <c r="R914">
        <v>17.808219179999998</v>
      </c>
      <c r="S914">
        <v>3960</v>
      </c>
      <c r="T914">
        <v>23.99</v>
      </c>
      <c r="U914">
        <v>4.3</v>
      </c>
      <c r="V914">
        <v>12.37535714</v>
      </c>
      <c r="W914">
        <v>89.99</v>
      </c>
      <c r="X914">
        <v>4.0999999999999996</v>
      </c>
      <c r="Y914">
        <v>16.99038462</v>
      </c>
      <c r="Z914">
        <v>58.99</v>
      </c>
      <c r="AA914">
        <v>3.9</v>
      </c>
      <c r="AB914">
        <v>15.71166667</v>
      </c>
      <c r="AC914">
        <v>89.99</v>
      </c>
      <c r="AD914" s="1">
        <v>43056</v>
      </c>
      <c r="AE914" t="s">
        <v>115</v>
      </c>
    </row>
    <row r="915" spans="1:31" x14ac:dyDescent="0.3">
      <c r="A915" t="s">
        <v>42</v>
      </c>
      <c r="B915" t="s">
        <v>32</v>
      </c>
      <c r="C915">
        <v>59</v>
      </c>
      <c r="D915">
        <v>492</v>
      </c>
      <c r="E915">
        <v>24</v>
      </c>
      <c r="F915">
        <v>139</v>
      </c>
      <c r="G915">
        <v>58.99</v>
      </c>
      <c r="H915">
        <v>1415.76</v>
      </c>
      <c r="I915">
        <v>15.71166667</v>
      </c>
      <c r="J915">
        <v>2</v>
      </c>
      <c r="K915">
        <v>200</v>
      </c>
      <c r="L915">
        <v>3.9</v>
      </c>
      <c r="M915">
        <v>22</v>
      </c>
      <c r="N915">
        <v>8</v>
      </c>
      <c r="O915">
        <v>4</v>
      </c>
      <c r="P915">
        <v>11</v>
      </c>
      <c r="Q915">
        <v>2017</v>
      </c>
      <c r="R915">
        <v>13.71428571</v>
      </c>
      <c r="S915">
        <v>3960</v>
      </c>
      <c r="T915">
        <v>23.99</v>
      </c>
      <c r="U915">
        <v>4.3</v>
      </c>
      <c r="V915">
        <v>12.37535714</v>
      </c>
      <c r="W915">
        <v>89.99</v>
      </c>
      <c r="X915">
        <v>4.0999999999999996</v>
      </c>
      <c r="Y915">
        <v>16.99038462</v>
      </c>
      <c r="Z915">
        <v>58.99</v>
      </c>
      <c r="AA915">
        <v>3.9</v>
      </c>
      <c r="AB915">
        <v>15.71166667</v>
      </c>
      <c r="AC915">
        <v>58.99</v>
      </c>
      <c r="AD915" s="1">
        <v>43056</v>
      </c>
      <c r="AE915" t="s">
        <v>115</v>
      </c>
    </row>
    <row r="916" spans="1:31" x14ac:dyDescent="0.3">
      <c r="A916" t="s">
        <v>61</v>
      </c>
      <c r="B916" t="s">
        <v>36</v>
      </c>
      <c r="C916">
        <v>33</v>
      </c>
      <c r="D916">
        <v>2188</v>
      </c>
      <c r="E916">
        <v>13</v>
      </c>
      <c r="F916">
        <v>339</v>
      </c>
      <c r="G916">
        <v>179.98999999999998</v>
      </c>
      <c r="H916">
        <v>2339.87</v>
      </c>
      <c r="I916">
        <v>43.14153846</v>
      </c>
      <c r="J916">
        <v>2</v>
      </c>
      <c r="K916">
        <v>7650</v>
      </c>
      <c r="L916">
        <v>4.2</v>
      </c>
      <c r="M916">
        <v>22</v>
      </c>
      <c r="N916">
        <v>8</v>
      </c>
      <c r="O916">
        <v>4</v>
      </c>
      <c r="P916">
        <v>11</v>
      </c>
      <c r="Q916">
        <v>2017</v>
      </c>
      <c r="R916">
        <v>32.5</v>
      </c>
      <c r="S916">
        <v>8000</v>
      </c>
      <c r="T916">
        <v>52.406944439999997</v>
      </c>
      <c r="U916">
        <v>4.0999999999999996</v>
      </c>
      <c r="V916">
        <v>17.06747253</v>
      </c>
      <c r="W916">
        <v>53.648281249999997</v>
      </c>
      <c r="X916">
        <v>4.2</v>
      </c>
      <c r="Y916">
        <v>16.075862069999999</v>
      </c>
      <c r="Z916">
        <v>53.785714290000001</v>
      </c>
      <c r="AA916">
        <v>4.0999999999999996</v>
      </c>
      <c r="AB916">
        <v>18.27550725</v>
      </c>
      <c r="AC916">
        <v>179.99</v>
      </c>
      <c r="AD916" s="1">
        <v>43056</v>
      </c>
      <c r="AE916" t="s">
        <v>114</v>
      </c>
    </row>
    <row r="917" spans="1:31" x14ac:dyDescent="0.3">
      <c r="A917" t="s">
        <v>65</v>
      </c>
      <c r="B917" t="s">
        <v>66</v>
      </c>
      <c r="C917">
        <v>49</v>
      </c>
      <c r="D917">
        <v>829</v>
      </c>
      <c r="E917">
        <v>28</v>
      </c>
      <c r="F917">
        <v>64</v>
      </c>
      <c r="G917">
        <v>36.661071428571425</v>
      </c>
      <c r="H917">
        <v>1026.51</v>
      </c>
      <c r="I917">
        <v>13.65214286</v>
      </c>
      <c r="J917">
        <v>1</v>
      </c>
      <c r="K917">
        <v>850</v>
      </c>
      <c r="L917">
        <v>3.7</v>
      </c>
      <c r="M917">
        <v>22</v>
      </c>
      <c r="N917">
        <v>8</v>
      </c>
      <c r="O917">
        <v>4</v>
      </c>
      <c r="P917">
        <v>11</v>
      </c>
      <c r="Q917">
        <v>2017</v>
      </c>
      <c r="R917">
        <v>37.837837839999999</v>
      </c>
      <c r="S917">
        <v>10000</v>
      </c>
      <c r="T917">
        <v>75</v>
      </c>
      <c r="U917">
        <v>4.0999999999999996</v>
      </c>
      <c r="V917">
        <v>16.13272727</v>
      </c>
      <c r="W917">
        <v>36.854285709999999</v>
      </c>
      <c r="X917">
        <v>3.7</v>
      </c>
      <c r="Y917">
        <v>13.65214286</v>
      </c>
      <c r="Z917">
        <v>99.9</v>
      </c>
      <c r="AA917">
        <v>4.4000000000000004</v>
      </c>
      <c r="AB917">
        <v>21.19</v>
      </c>
      <c r="AC917">
        <v>38.4</v>
      </c>
      <c r="AD917" s="1">
        <v>43055</v>
      </c>
      <c r="AE917" t="s">
        <v>116</v>
      </c>
    </row>
    <row r="918" spans="1:31" x14ac:dyDescent="0.3">
      <c r="A918" t="s">
        <v>67</v>
      </c>
      <c r="B918" t="s">
        <v>33</v>
      </c>
      <c r="C918">
        <v>33</v>
      </c>
      <c r="D918">
        <v>523</v>
      </c>
      <c r="E918">
        <v>15</v>
      </c>
      <c r="F918">
        <v>91</v>
      </c>
      <c r="G918">
        <v>133</v>
      </c>
      <c r="H918">
        <v>1995</v>
      </c>
      <c r="I918">
        <v>19.916666670000001</v>
      </c>
      <c r="J918">
        <v>3</v>
      </c>
      <c r="K918">
        <v>584</v>
      </c>
      <c r="L918">
        <v>4.2</v>
      </c>
      <c r="M918">
        <v>22</v>
      </c>
      <c r="N918">
        <v>8</v>
      </c>
      <c r="O918">
        <v>4</v>
      </c>
      <c r="P918">
        <v>11</v>
      </c>
      <c r="Q918">
        <v>2017</v>
      </c>
      <c r="R918">
        <v>22.727272729999999</v>
      </c>
      <c r="S918">
        <v>2288</v>
      </c>
      <c r="T918">
        <v>133</v>
      </c>
      <c r="U918">
        <v>4.2</v>
      </c>
      <c r="V918">
        <v>19.916666670000001</v>
      </c>
      <c r="W918">
        <v>108</v>
      </c>
      <c r="X918">
        <v>4.2</v>
      </c>
      <c r="Y918">
        <v>15.908461539999999</v>
      </c>
      <c r="Z918">
        <v>174.43333329999999</v>
      </c>
      <c r="AA918">
        <v>3.8</v>
      </c>
      <c r="AB918">
        <v>20.992777780000001</v>
      </c>
      <c r="AC918">
        <v>134.9</v>
      </c>
      <c r="AD918" s="1">
        <v>43055</v>
      </c>
      <c r="AE918" t="s">
        <v>122</v>
      </c>
    </row>
    <row r="919" spans="1:31" x14ac:dyDescent="0.3">
      <c r="A919" t="s">
        <v>74</v>
      </c>
      <c r="B919" t="s">
        <v>26</v>
      </c>
      <c r="C919">
        <v>38</v>
      </c>
      <c r="D919">
        <v>735</v>
      </c>
      <c r="E919">
        <v>32</v>
      </c>
      <c r="F919">
        <v>97</v>
      </c>
      <c r="G919">
        <v>44.427187500000002</v>
      </c>
      <c r="H919">
        <v>1421.67</v>
      </c>
      <c r="I919">
        <v>13.95875</v>
      </c>
      <c r="J919">
        <v>5</v>
      </c>
      <c r="K919">
        <v>800</v>
      </c>
      <c r="L919">
        <v>4.2</v>
      </c>
      <c r="M919">
        <v>22</v>
      </c>
      <c r="N919">
        <v>8</v>
      </c>
      <c r="O919">
        <v>4</v>
      </c>
      <c r="P919">
        <v>11</v>
      </c>
      <c r="Q919">
        <v>2017</v>
      </c>
      <c r="R919">
        <v>43.835616440000003</v>
      </c>
      <c r="S919">
        <v>8000</v>
      </c>
      <c r="T919">
        <v>89.9</v>
      </c>
      <c r="U919">
        <v>3.9</v>
      </c>
      <c r="V919">
        <v>16.294</v>
      </c>
      <c r="W919">
        <v>44.154444439999999</v>
      </c>
      <c r="X919">
        <v>4.2</v>
      </c>
      <c r="Y919">
        <v>13.95875</v>
      </c>
      <c r="Z919">
        <v>40.531818180000002</v>
      </c>
      <c r="AA919">
        <v>4</v>
      </c>
      <c r="AB919">
        <v>15.832727269999999</v>
      </c>
      <c r="AC919">
        <v>45.9</v>
      </c>
      <c r="AD919" s="1">
        <v>43055</v>
      </c>
      <c r="AE919" t="s">
        <v>122</v>
      </c>
    </row>
    <row r="920" spans="1:31" x14ac:dyDescent="0.3">
      <c r="A920" t="s">
        <v>51</v>
      </c>
      <c r="B920" t="s">
        <v>36</v>
      </c>
      <c r="C920">
        <v>57</v>
      </c>
      <c r="D920">
        <v>339</v>
      </c>
      <c r="E920">
        <v>20</v>
      </c>
      <c r="F920">
        <v>339</v>
      </c>
      <c r="G920">
        <v>52.179999999999993</v>
      </c>
      <c r="H920">
        <v>1043.5999999999999</v>
      </c>
      <c r="I920">
        <v>16.015999999999998</v>
      </c>
      <c r="J920">
        <v>2</v>
      </c>
      <c r="K920">
        <v>1800</v>
      </c>
      <c r="L920">
        <v>4.2</v>
      </c>
      <c r="M920">
        <v>22</v>
      </c>
      <c r="N920">
        <v>8</v>
      </c>
      <c r="O920">
        <v>4</v>
      </c>
      <c r="P920">
        <v>11</v>
      </c>
      <c r="Q920">
        <v>2017</v>
      </c>
      <c r="R920">
        <v>34.482758619999998</v>
      </c>
      <c r="S920">
        <v>32560</v>
      </c>
      <c r="T920">
        <v>55.1</v>
      </c>
      <c r="U920">
        <v>4.0999999999999996</v>
      </c>
      <c r="V920">
        <v>17.06747253</v>
      </c>
      <c r="W920">
        <v>53.648281249999997</v>
      </c>
      <c r="X920">
        <v>4.2</v>
      </c>
      <c r="Y920">
        <v>16.075862069999999</v>
      </c>
      <c r="Z920">
        <v>53.785714290000001</v>
      </c>
      <c r="AA920">
        <v>4.0999999999999996</v>
      </c>
      <c r="AB920">
        <v>18.27550725</v>
      </c>
      <c r="AC920">
        <v>59.9</v>
      </c>
      <c r="AD920" s="1">
        <v>43055</v>
      </c>
      <c r="AE920" t="s">
        <v>122</v>
      </c>
    </row>
    <row r="921" spans="1:31" x14ac:dyDescent="0.3">
      <c r="A921" t="s">
        <v>73</v>
      </c>
      <c r="B921" t="s">
        <v>26</v>
      </c>
      <c r="C921">
        <v>54</v>
      </c>
      <c r="D921">
        <v>245</v>
      </c>
      <c r="E921">
        <v>40</v>
      </c>
      <c r="F921">
        <v>97</v>
      </c>
      <c r="G921">
        <v>89.9</v>
      </c>
      <c r="H921">
        <v>3596</v>
      </c>
      <c r="I921">
        <v>16.294</v>
      </c>
      <c r="J921">
        <v>1</v>
      </c>
      <c r="K921">
        <v>1383</v>
      </c>
      <c r="L921">
        <v>3.9</v>
      </c>
      <c r="M921">
        <v>22</v>
      </c>
      <c r="N921">
        <v>8</v>
      </c>
      <c r="O921">
        <v>4</v>
      </c>
      <c r="P921">
        <v>11</v>
      </c>
      <c r="Q921">
        <v>2017</v>
      </c>
      <c r="R921">
        <v>11.14206128</v>
      </c>
      <c r="S921">
        <v>20000</v>
      </c>
      <c r="T921">
        <v>89.9</v>
      </c>
      <c r="U921">
        <v>3.9</v>
      </c>
      <c r="V921">
        <v>16.294</v>
      </c>
      <c r="W921">
        <v>89.9</v>
      </c>
      <c r="X921">
        <v>3.9</v>
      </c>
      <c r="Y921">
        <v>16.294</v>
      </c>
      <c r="Z921">
        <v>40.531818180000002</v>
      </c>
      <c r="AA921">
        <v>4</v>
      </c>
      <c r="AB921">
        <v>15.832727269999999</v>
      </c>
      <c r="AC921">
        <v>89.9</v>
      </c>
      <c r="AD921" s="1">
        <v>43054</v>
      </c>
      <c r="AE921" t="s">
        <v>115</v>
      </c>
    </row>
    <row r="922" spans="1:31" x14ac:dyDescent="0.3">
      <c r="A922" t="s">
        <v>37</v>
      </c>
      <c r="B922" t="s">
        <v>36</v>
      </c>
      <c r="C922">
        <v>59</v>
      </c>
      <c r="D922">
        <v>341</v>
      </c>
      <c r="E922">
        <v>87</v>
      </c>
      <c r="F922">
        <v>339</v>
      </c>
      <c r="G922">
        <v>54.163103448275855</v>
      </c>
      <c r="H922">
        <v>4712.1899999999996</v>
      </c>
      <c r="I922">
        <v>16.075862069999999</v>
      </c>
      <c r="J922">
        <v>2</v>
      </c>
      <c r="K922">
        <v>1750</v>
      </c>
      <c r="L922">
        <v>4.2</v>
      </c>
      <c r="M922">
        <v>22</v>
      </c>
      <c r="N922">
        <v>8</v>
      </c>
      <c r="O922">
        <v>4</v>
      </c>
      <c r="P922">
        <v>11</v>
      </c>
      <c r="Q922">
        <v>2017</v>
      </c>
      <c r="R922">
        <v>39.7260274</v>
      </c>
      <c r="S922">
        <v>32560</v>
      </c>
      <c r="T922">
        <v>52.406944439999997</v>
      </c>
      <c r="U922">
        <v>4.0999999999999996</v>
      </c>
      <c r="V922">
        <v>17.06747253</v>
      </c>
      <c r="W922">
        <v>53.648281249999997</v>
      </c>
      <c r="X922">
        <v>4.2</v>
      </c>
      <c r="Y922">
        <v>16.075862069999999</v>
      </c>
      <c r="Z922">
        <v>53.785714290000001</v>
      </c>
      <c r="AA922">
        <v>4.0999999999999996</v>
      </c>
      <c r="AB922">
        <v>18.27550725</v>
      </c>
      <c r="AC922">
        <v>59.9</v>
      </c>
      <c r="AD922" s="1">
        <v>43054</v>
      </c>
      <c r="AE922" t="s">
        <v>114</v>
      </c>
    </row>
    <row r="923" spans="1:31" x14ac:dyDescent="0.3">
      <c r="A923" t="s">
        <v>56</v>
      </c>
      <c r="B923" t="s">
        <v>36</v>
      </c>
      <c r="C923">
        <v>57</v>
      </c>
      <c r="D923">
        <v>366</v>
      </c>
      <c r="E923">
        <v>69</v>
      </c>
      <c r="F923">
        <v>339</v>
      </c>
      <c r="G923">
        <v>53.792753623188403</v>
      </c>
      <c r="H923">
        <v>3711.7</v>
      </c>
      <c r="I923">
        <v>18.27550725</v>
      </c>
      <c r="J923">
        <v>2</v>
      </c>
      <c r="K923">
        <v>1650</v>
      </c>
      <c r="L923">
        <v>4.0999999999999996</v>
      </c>
      <c r="M923">
        <v>22</v>
      </c>
      <c r="N923">
        <v>8</v>
      </c>
      <c r="O923">
        <v>4</v>
      </c>
      <c r="P923">
        <v>11</v>
      </c>
      <c r="Q923">
        <v>2017</v>
      </c>
      <c r="R923">
        <v>34.848484849999998</v>
      </c>
      <c r="S923">
        <v>19800</v>
      </c>
      <c r="T923">
        <v>52.406944439999997</v>
      </c>
      <c r="U923">
        <v>4.0999999999999996</v>
      </c>
      <c r="V923">
        <v>17.06747253</v>
      </c>
      <c r="W923">
        <v>53.648281249999997</v>
      </c>
      <c r="X923">
        <v>4.2</v>
      </c>
      <c r="Y923">
        <v>16.075862069999999</v>
      </c>
      <c r="Z923">
        <v>53.785714290000001</v>
      </c>
      <c r="AA923">
        <v>4.0999999999999996</v>
      </c>
      <c r="AB923">
        <v>18.27550725</v>
      </c>
      <c r="AC923">
        <v>59.9</v>
      </c>
      <c r="AD923" s="1">
        <v>43054</v>
      </c>
      <c r="AE923" t="s">
        <v>115</v>
      </c>
    </row>
    <row r="924" spans="1:31" x14ac:dyDescent="0.3">
      <c r="A924" t="s">
        <v>83</v>
      </c>
      <c r="B924" t="s">
        <v>36</v>
      </c>
      <c r="C924">
        <v>36</v>
      </c>
      <c r="D924">
        <v>450</v>
      </c>
      <c r="E924">
        <v>17</v>
      </c>
      <c r="F924">
        <v>339</v>
      </c>
      <c r="G924">
        <v>99</v>
      </c>
      <c r="H924">
        <v>1683</v>
      </c>
      <c r="I924">
        <v>32.863529409999998</v>
      </c>
      <c r="J924">
        <v>1</v>
      </c>
      <c r="K924">
        <v>9000</v>
      </c>
      <c r="L924">
        <v>4.0999999999999996</v>
      </c>
      <c r="M924">
        <v>22</v>
      </c>
      <c r="N924">
        <v>8</v>
      </c>
      <c r="O924">
        <v>4</v>
      </c>
      <c r="P924">
        <v>11</v>
      </c>
      <c r="Q924">
        <v>2017</v>
      </c>
      <c r="R924">
        <v>16.190476189999998</v>
      </c>
      <c r="S924">
        <v>19656</v>
      </c>
      <c r="T924">
        <v>52.406944439999997</v>
      </c>
      <c r="U924">
        <v>4.0999999999999996</v>
      </c>
      <c r="V924">
        <v>17.06747253</v>
      </c>
      <c r="W924">
        <v>53.648281249999997</v>
      </c>
      <c r="X924">
        <v>4.2</v>
      </c>
      <c r="Y924">
        <v>16.075862069999999</v>
      </c>
      <c r="Z924">
        <v>53.785714290000001</v>
      </c>
      <c r="AA924">
        <v>4.0999999999999996</v>
      </c>
      <c r="AB924">
        <v>18.27550725</v>
      </c>
      <c r="AC924">
        <v>99</v>
      </c>
      <c r="AD924" s="1">
        <v>43054</v>
      </c>
      <c r="AE924" t="s">
        <v>115</v>
      </c>
    </row>
    <row r="925" spans="1:31" x14ac:dyDescent="0.3">
      <c r="A925" t="s">
        <v>64</v>
      </c>
      <c r="B925" t="s">
        <v>30</v>
      </c>
      <c r="C925">
        <v>33</v>
      </c>
      <c r="D925">
        <v>256</v>
      </c>
      <c r="E925">
        <v>1</v>
      </c>
      <c r="F925">
        <v>36</v>
      </c>
      <c r="G925">
        <v>109.9</v>
      </c>
      <c r="H925">
        <v>109.9</v>
      </c>
      <c r="I925">
        <v>15.52</v>
      </c>
      <c r="J925">
        <v>1</v>
      </c>
      <c r="K925">
        <v>180</v>
      </c>
      <c r="L925">
        <v>3.5</v>
      </c>
      <c r="M925">
        <v>22</v>
      </c>
      <c r="N925">
        <v>8</v>
      </c>
      <c r="O925">
        <v>4</v>
      </c>
      <c r="P925">
        <v>11</v>
      </c>
      <c r="Q925">
        <v>2017</v>
      </c>
      <c r="R925">
        <v>7.692307692</v>
      </c>
      <c r="S925">
        <v>2210</v>
      </c>
      <c r="T925">
        <v>149.99</v>
      </c>
      <c r="U925">
        <v>4.2</v>
      </c>
      <c r="V925">
        <v>42.517222220000001</v>
      </c>
      <c r="W925">
        <v>109.9</v>
      </c>
      <c r="X925">
        <v>3.5</v>
      </c>
      <c r="Y925">
        <v>15.52</v>
      </c>
      <c r="Z925">
        <v>109.9</v>
      </c>
      <c r="AA925">
        <v>3.5</v>
      </c>
      <c r="AB925">
        <v>15.52</v>
      </c>
      <c r="AC925">
        <v>109.85</v>
      </c>
      <c r="AD925" s="1">
        <v>43053</v>
      </c>
      <c r="AE925" t="s">
        <v>116</v>
      </c>
    </row>
    <row r="926" spans="1:31" x14ac:dyDescent="0.3">
      <c r="A926" t="s">
        <v>47</v>
      </c>
      <c r="B926" t="s">
        <v>32</v>
      </c>
      <c r="C926">
        <v>51</v>
      </c>
      <c r="D926">
        <v>625</v>
      </c>
      <c r="E926">
        <v>11</v>
      </c>
      <c r="F926">
        <v>139</v>
      </c>
      <c r="G926">
        <v>322.13636363636363</v>
      </c>
      <c r="H926">
        <v>3543.5</v>
      </c>
      <c r="I926">
        <v>26.582857140000002</v>
      </c>
      <c r="J926">
        <v>1</v>
      </c>
      <c r="K926">
        <v>900</v>
      </c>
      <c r="L926">
        <v>4.3</v>
      </c>
      <c r="M926">
        <v>22</v>
      </c>
      <c r="N926">
        <v>8</v>
      </c>
      <c r="O926">
        <v>4</v>
      </c>
      <c r="P926">
        <v>11</v>
      </c>
      <c r="Q926">
        <v>2017</v>
      </c>
      <c r="R926">
        <v>17.1875</v>
      </c>
      <c r="S926">
        <v>11400</v>
      </c>
      <c r="T926">
        <v>23.99</v>
      </c>
      <c r="U926">
        <v>4.3</v>
      </c>
      <c r="V926">
        <v>12.37535714</v>
      </c>
      <c r="W926">
        <v>89.99</v>
      </c>
      <c r="X926">
        <v>4.0999999999999996</v>
      </c>
      <c r="Y926">
        <v>16.99038462</v>
      </c>
      <c r="Z926">
        <v>58.99</v>
      </c>
      <c r="AA926">
        <v>3.9</v>
      </c>
      <c r="AB926">
        <v>15.71166667</v>
      </c>
      <c r="AC926">
        <v>349.9</v>
      </c>
      <c r="AD926" s="1">
        <v>43053</v>
      </c>
      <c r="AE926" t="s">
        <v>114</v>
      </c>
    </row>
    <row r="927" spans="1:31" x14ac:dyDescent="0.3">
      <c r="A927" t="s">
        <v>63</v>
      </c>
      <c r="B927" t="s">
        <v>30</v>
      </c>
      <c r="C927">
        <v>59</v>
      </c>
      <c r="D927">
        <v>1893</v>
      </c>
      <c r="E927">
        <v>18</v>
      </c>
      <c r="F927">
        <v>36</v>
      </c>
      <c r="G927">
        <v>149.99</v>
      </c>
      <c r="H927">
        <v>2699.82</v>
      </c>
      <c r="I927">
        <v>42.517222220000001</v>
      </c>
      <c r="J927">
        <v>1</v>
      </c>
      <c r="K927">
        <v>6550</v>
      </c>
      <c r="L927">
        <v>4.2</v>
      </c>
      <c r="M927">
        <v>22</v>
      </c>
      <c r="N927">
        <v>8</v>
      </c>
      <c r="O927">
        <v>4</v>
      </c>
      <c r="P927">
        <v>11</v>
      </c>
      <c r="Q927">
        <v>2017</v>
      </c>
      <c r="R927">
        <v>18.75</v>
      </c>
      <c r="S927">
        <v>8000</v>
      </c>
      <c r="T927">
        <v>149.99</v>
      </c>
      <c r="U927">
        <v>4.2</v>
      </c>
      <c r="V927">
        <v>42.517222220000001</v>
      </c>
      <c r="W927">
        <v>149.99</v>
      </c>
      <c r="X927">
        <v>4.2</v>
      </c>
      <c r="Y927">
        <v>42.517222220000001</v>
      </c>
      <c r="Z927">
        <v>109.9</v>
      </c>
      <c r="AA927">
        <v>3.5</v>
      </c>
      <c r="AB927">
        <v>15.52</v>
      </c>
      <c r="AC927">
        <v>154.69588239999999</v>
      </c>
      <c r="AD927" s="1">
        <v>43053</v>
      </c>
      <c r="AE927" t="s">
        <v>114</v>
      </c>
    </row>
    <row r="928" spans="1:31" x14ac:dyDescent="0.3">
      <c r="A928" t="s">
        <v>48</v>
      </c>
      <c r="B928" t="s">
        <v>49</v>
      </c>
      <c r="C928">
        <v>29</v>
      </c>
      <c r="D928">
        <v>178</v>
      </c>
      <c r="E928">
        <v>8</v>
      </c>
      <c r="F928">
        <v>91</v>
      </c>
      <c r="G928">
        <v>118.05</v>
      </c>
      <c r="H928">
        <v>944.4</v>
      </c>
      <c r="I928">
        <v>14.293749999999999</v>
      </c>
      <c r="J928">
        <v>1</v>
      </c>
      <c r="K928">
        <v>400</v>
      </c>
      <c r="L928">
        <v>4.4000000000000004</v>
      </c>
      <c r="M928">
        <v>22</v>
      </c>
      <c r="N928">
        <v>8</v>
      </c>
      <c r="O928">
        <v>4</v>
      </c>
      <c r="P928">
        <v>11</v>
      </c>
      <c r="Q928">
        <v>2017</v>
      </c>
      <c r="R928">
        <v>33.333333330000002</v>
      </c>
      <c r="S928">
        <v>4693</v>
      </c>
      <c r="T928">
        <v>56.99</v>
      </c>
      <c r="U928">
        <v>4.3</v>
      </c>
      <c r="V928">
        <v>12.714</v>
      </c>
      <c r="W928">
        <v>118.05</v>
      </c>
      <c r="X928">
        <v>4.4000000000000004</v>
      </c>
      <c r="Y928">
        <v>14.293749999999999</v>
      </c>
      <c r="Z928">
        <v>118.05</v>
      </c>
      <c r="AA928">
        <v>4.4000000000000004</v>
      </c>
      <c r="AB928">
        <v>14.293749999999999</v>
      </c>
      <c r="AC928">
        <v>142.5</v>
      </c>
      <c r="AD928" s="1">
        <v>43052</v>
      </c>
      <c r="AE928" t="s">
        <v>115</v>
      </c>
    </row>
    <row r="929" spans="1:31" x14ac:dyDescent="0.3">
      <c r="A929" t="s">
        <v>76</v>
      </c>
      <c r="B929" t="s">
        <v>66</v>
      </c>
      <c r="C929">
        <v>57</v>
      </c>
      <c r="D929">
        <v>272</v>
      </c>
      <c r="E929">
        <v>1</v>
      </c>
      <c r="F929">
        <v>91</v>
      </c>
      <c r="G929">
        <v>99.9</v>
      </c>
      <c r="H929">
        <v>99.9</v>
      </c>
      <c r="I929">
        <v>21.19</v>
      </c>
      <c r="J929">
        <v>1</v>
      </c>
      <c r="K929">
        <v>2500</v>
      </c>
      <c r="L929">
        <v>4.4000000000000004</v>
      </c>
      <c r="M929">
        <v>22</v>
      </c>
      <c r="N929">
        <v>8</v>
      </c>
      <c r="O929">
        <v>4</v>
      </c>
      <c r="P929">
        <v>11</v>
      </c>
      <c r="Q929">
        <v>2017</v>
      </c>
      <c r="R929">
        <v>25</v>
      </c>
      <c r="S929">
        <v>12000</v>
      </c>
      <c r="T929">
        <v>75</v>
      </c>
      <c r="U929">
        <v>4.0999999999999996</v>
      </c>
      <c r="V929">
        <v>16.13272727</v>
      </c>
      <c r="W929">
        <v>36.854285709999999</v>
      </c>
      <c r="X929">
        <v>3.7</v>
      </c>
      <c r="Y929">
        <v>13.65214286</v>
      </c>
      <c r="Z929">
        <v>99.9</v>
      </c>
      <c r="AA929">
        <v>4.4000000000000004</v>
      </c>
      <c r="AB929">
        <v>21.19</v>
      </c>
      <c r="AC929">
        <v>99.85</v>
      </c>
      <c r="AD929" s="1">
        <v>43052</v>
      </c>
      <c r="AE929" t="s">
        <v>114</v>
      </c>
    </row>
    <row r="930" spans="1:31" x14ac:dyDescent="0.3">
      <c r="A930" t="s">
        <v>62</v>
      </c>
      <c r="B930" t="s">
        <v>32</v>
      </c>
      <c r="C930">
        <v>48</v>
      </c>
      <c r="D930">
        <v>575</v>
      </c>
      <c r="E930">
        <v>28</v>
      </c>
      <c r="F930">
        <v>139</v>
      </c>
      <c r="G930">
        <v>23.990000000000002</v>
      </c>
      <c r="H930">
        <v>671.72</v>
      </c>
      <c r="I930">
        <v>12.37535714</v>
      </c>
      <c r="J930">
        <v>1</v>
      </c>
      <c r="K930">
        <v>100</v>
      </c>
      <c r="L930">
        <v>4.3</v>
      </c>
      <c r="M930">
        <v>22</v>
      </c>
      <c r="N930">
        <v>8</v>
      </c>
      <c r="O930">
        <v>4</v>
      </c>
      <c r="P930">
        <v>11</v>
      </c>
      <c r="Q930">
        <v>2017</v>
      </c>
      <c r="R930">
        <v>12.44444444</v>
      </c>
      <c r="S930">
        <v>4500</v>
      </c>
      <c r="T930">
        <v>23.99</v>
      </c>
      <c r="U930">
        <v>4.3</v>
      </c>
      <c r="V930">
        <v>12.37535714</v>
      </c>
      <c r="W930">
        <v>89.99</v>
      </c>
      <c r="X930">
        <v>4.0999999999999996</v>
      </c>
      <c r="Y930">
        <v>16.99038462</v>
      </c>
      <c r="Z930">
        <v>58.99</v>
      </c>
      <c r="AA930">
        <v>3.9</v>
      </c>
      <c r="AB930">
        <v>15.71166667</v>
      </c>
      <c r="AC930">
        <v>23.99</v>
      </c>
      <c r="AD930" s="1">
        <v>43052</v>
      </c>
      <c r="AE930" t="s">
        <v>122</v>
      </c>
    </row>
    <row r="931" spans="1:31" x14ac:dyDescent="0.3">
      <c r="A931" t="s">
        <v>47</v>
      </c>
      <c r="B931" t="s">
        <v>32</v>
      </c>
      <c r="C931">
        <v>51</v>
      </c>
      <c r="D931">
        <v>625</v>
      </c>
      <c r="E931">
        <v>11</v>
      </c>
      <c r="F931">
        <v>139</v>
      </c>
      <c r="G931">
        <v>322.13636363636363</v>
      </c>
      <c r="H931">
        <v>3543.5</v>
      </c>
      <c r="I931">
        <v>26.582857140000002</v>
      </c>
      <c r="J931">
        <v>1</v>
      </c>
      <c r="K931">
        <v>900</v>
      </c>
      <c r="L931">
        <v>4.3</v>
      </c>
      <c r="M931">
        <v>22</v>
      </c>
      <c r="N931">
        <v>8</v>
      </c>
      <c r="O931">
        <v>4</v>
      </c>
      <c r="P931">
        <v>11</v>
      </c>
      <c r="Q931">
        <v>2017</v>
      </c>
      <c r="R931">
        <v>17.1875</v>
      </c>
      <c r="S931">
        <v>11400</v>
      </c>
      <c r="T931">
        <v>23.99</v>
      </c>
      <c r="U931">
        <v>4.3</v>
      </c>
      <c r="V931">
        <v>12.37535714</v>
      </c>
      <c r="W931">
        <v>89.99</v>
      </c>
      <c r="X931">
        <v>4.0999999999999996</v>
      </c>
      <c r="Y931">
        <v>16.99038462</v>
      </c>
      <c r="Z931">
        <v>58.99</v>
      </c>
      <c r="AA931">
        <v>3.9</v>
      </c>
      <c r="AB931">
        <v>15.71166667</v>
      </c>
      <c r="AC931">
        <v>349.9</v>
      </c>
      <c r="AD931" s="1">
        <v>43052</v>
      </c>
      <c r="AE931" t="s">
        <v>114</v>
      </c>
    </row>
    <row r="932" spans="1:31" x14ac:dyDescent="0.3">
      <c r="A932" t="s">
        <v>57</v>
      </c>
      <c r="B932" t="s">
        <v>40</v>
      </c>
      <c r="C932">
        <v>54</v>
      </c>
      <c r="D932">
        <v>995</v>
      </c>
      <c r="E932">
        <v>2</v>
      </c>
      <c r="F932">
        <v>42</v>
      </c>
      <c r="G932">
        <v>99.99</v>
      </c>
      <c r="H932">
        <v>199.98</v>
      </c>
      <c r="I932">
        <v>18.228750000000002</v>
      </c>
      <c r="J932">
        <v>1</v>
      </c>
      <c r="K932">
        <v>4475</v>
      </c>
      <c r="L932">
        <v>4.3</v>
      </c>
      <c r="M932">
        <v>22</v>
      </c>
      <c r="N932">
        <v>8</v>
      </c>
      <c r="O932">
        <v>4</v>
      </c>
      <c r="P932">
        <v>11</v>
      </c>
      <c r="Q932">
        <v>2017</v>
      </c>
      <c r="R932">
        <v>2.7397260270000001</v>
      </c>
      <c r="S932">
        <v>32736</v>
      </c>
      <c r="T932">
        <v>99.99</v>
      </c>
      <c r="U932">
        <v>4.2</v>
      </c>
      <c r="V932">
        <v>16.1875</v>
      </c>
      <c r="W932">
        <v>129.99</v>
      </c>
      <c r="X932">
        <v>4.3</v>
      </c>
      <c r="Y932">
        <v>22.674444439999998</v>
      </c>
      <c r="Z932">
        <v>99.99</v>
      </c>
      <c r="AA932">
        <v>4.3</v>
      </c>
      <c r="AB932">
        <v>17.45</v>
      </c>
      <c r="AC932">
        <v>99.99</v>
      </c>
      <c r="AD932" s="1">
        <v>43052</v>
      </c>
      <c r="AE932" t="s">
        <v>122</v>
      </c>
    </row>
    <row r="933" spans="1:31" x14ac:dyDescent="0.3">
      <c r="A933" t="s">
        <v>46</v>
      </c>
      <c r="B933" t="s">
        <v>40</v>
      </c>
      <c r="C933">
        <v>33</v>
      </c>
      <c r="D933">
        <v>897</v>
      </c>
      <c r="E933">
        <v>9</v>
      </c>
      <c r="F933">
        <v>42</v>
      </c>
      <c r="G933">
        <v>129.99</v>
      </c>
      <c r="H933">
        <v>1169.9100000000001</v>
      </c>
      <c r="I933">
        <v>22.674444439999998</v>
      </c>
      <c r="J933">
        <v>1</v>
      </c>
      <c r="K933">
        <v>1600</v>
      </c>
      <c r="L933">
        <v>4.3</v>
      </c>
      <c r="M933">
        <v>22</v>
      </c>
      <c r="N933">
        <v>8</v>
      </c>
      <c r="O933">
        <v>4</v>
      </c>
      <c r="P933">
        <v>11</v>
      </c>
      <c r="Q933">
        <v>2017</v>
      </c>
      <c r="R933">
        <v>8.1081081079999997</v>
      </c>
      <c r="S933">
        <v>15750</v>
      </c>
      <c r="T933">
        <v>99.99</v>
      </c>
      <c r="U933">
        <v>4.2</v>
      </c>
      <c r="V933">
        <v>16.1875</v>
      </c>
      <c r="W933">
        <v>129.99</v>
      </c>
      <c r="X933">
        <v>4.3</v>
      </c>
      <c r="Y933">
        <v>22.674444439999998</v>
      </c>
      <c r="Z933">
        <v>129.99</v>
      </c>
      <c r="AA933">
        <v>4.3</v>
      </c>
      <c r="AB933">
        <v>22.674444439999998</v>
      </c>
      <c r="AC933">
        <v>119.99</v>
      </c>
      <c r="AD933" s="1">
        <v>43051</v>
      </c>
      <c r="AE933" t="s">
        <v>115</v>
      </c>
    </row>
    <row r="934" spans="1:31" x14ac:dyDescent="0.3">
      <c r="A934" t="s">
        <v>57</v>
      </c>
      <c r="B934" t="s">
        <v>40</v>
      </c>
      <c r="C934">
        <v>54</v>
      </c>
      <c r="D934">
        <v>995</v>
      </c>
      <c r="E934">
        <v>2</v>
      </c>
      <c r="F934">
        <v>42</v>
      </c>
      <c r="G934">
        <v>99.99</v>
      </c>
      <c r="H934">
        <v>199.98</v>
      </c>
      <c r="I934">
        <v>18.228750000000002</v>
      </c>
      <c r="J934">
        <v>1</v>
      </c>
      <c r="K934">
        <v>4475</v>
      </c>
      <c r="L934">
        <v>4.3</v>
      </c>
      <c r="M934">
        <v>22</v>
      </c>
      <c r="N934">
        <v>8</v>
      </c>
      <c r="O934">
        <v>4</v>
      </c>
      <c r="P934">
        <v>11</v>
      </c>
      <c r="Q934">
        <v>2017</v>
      </c>
      <c r="R934">
        <v>2.7397260270000001</v>
      </c>
      <c r="S934">
        <v>32736</v>
      </c>
      <c r="T934">
        <v>99.99</v>
      </c>
      <c r="U934">
        <v>4.2</v>
      </c>
      <c r="V934">
        <v>16.1875</v>
      </c>
      <c r="W934">
        <v>129.99</v>
      </c>
      <c r="X934">
        <v>4.3</v>
      </c>
      <c r="Y934">
        <v>22.674444439999998</v>
      </c>
      <c r="Z934">
        <v>99.99</v>
      </c>
      <c r="AA934">
        <v>4.3</v>
      </c>
      <c r="AB934">
        <v>17.45</v>
      </c>
      <c r="AC934">
        <v>99.99</v>
      </c>
      <c r="AD934" s="1">
        <v>43050</v>
      </c>
      <c r="AE934" t="s">
        <v>122</v>
      </c>
    </row>
    <row r="935" spans="1:31" x14ac:dyDescent="0.3">
      <c r="A935" t="s">
        <v>76</v>
      </c>
      <c r="B935" t="s">
        <v>66</v>
      </c>
      <c r="C935">
        <v>57</v>
      </c>
      <c r="D935">
        <v>272</v>
      </c>
      <c r="E935">
        <v>1</v>
      </c>
      <c r="F935">
        <v>91</v>
      </c>
      <c r="G935">
        <v>99.9</v>
      </c>
      <c r="H935">
        <v>99.9</v>
      </c>
      <c r="I935">
        <v>21.19</v>
      </c>
      <c r="J935">
        <v>1</v>
      </c>
      <c r="K935">
        <v>2500</v>
      </c>
      <c r="L935">
        <v>4.4000000000000004</v>
      </c>
      <c r="M935">
        <v>22</v>
      </c>
      <c r="N935">
        <v>8</v>
      </c>
      <c r="O935">
        <v>4</v>
      </c>
      <c r="P935">
        <v>11</v>
      </c>
      <c r="Q935">
        <v>2017</v>
      </c>
      <c r="R935">
        <v>25</v>
      </c>
      <c r="S935">
        <v>12000</v>
      </c>
      <c r="T935">
        <v>75</v>
      </c>
      <c r="U935">
        <v>4.0999999999999996</v>
      </c>
      <c r="V935">
        <v>16.13272727</v>
      </c>
      <c r="W935">
        <v>36.854285709999999</v>
      </c>
      <c r="X935">
        <v>3.7</v>
      </c>
      <c r="Y935">
        <v>13.65214286</v>
      </c>
      <c r="Z935">
        <v>99.9</v>
      </c>
      <c r="AA935">
        <v>4.4000000000000004</v>
      </c>
      <c r="AB935">
        <v>21.19</v>
      </c>
      <c r="AC935">
        <v>99.85</v>
      </c>
      <c r="AD935" s="1">
        <v>43050</v>
      </c>
      <c r="AE935" t="s">
        <v>114</v>
      </c>
    </row>
    <row r="936" spans="1:31" x14ac:dyDescent="0.3">
      <c r="A936" t="s">
        <v>75</v>
      </c>
      <c r="B936" t="s">
        <v>30</v>
      </c>
      <c r="C936">
        <v>42</v>
      </c>
      <c r="D936">
        <v>363</v>
      </c>
      <c r="E936">
        <v>18</v>
      </c>
      <c r="F936">
        <v>36</v>
      </c>
      <c r="G936">
        <v>137.89999999999998</v>
      </c>
      <c r="H936">
        <v>2482.1999999999998</v>
      </c>
      <c r="I936">
        <v>39.398888890000002</v>
      </c>
      <c r="J936">
        <v>1</v>
      </c>
      <c r="K936">
        <v>922</v>
      </c>
      <c r="L936">
        <v>4.2</v>
      </c>
      <c r="M936">
        <v>22</v>
      </c>
      <c r="N936">
        <v>8</v>
      </c>
      <c r="O936">
        <v>4</v>
      </c>
      <c r="P936">
        <v>11</v>
      </c>
      <c r="Q936">
        <v>2017</v>
      </c>
      <c r="R936">
        <v>18.94736842</v>
      </c>
      <c r="S936">
        <v>7650</v>
      </c>
      <c r="T936">
        <v>149.99</v>
      </c>
      <c r="U936">
        <v>4.2</v>
      </c>
      <c r="V936">
        <v>42.517222220000001</v>
      </c>
      <c r="W936">
        <v>137.9</v>
      </c>
      <c r="X936">
        <v>4.2</v>
      </c>
      <c r="Y936">
        <v>39.398888890000002</v>
      </c>
      <c r="Z936">
        <v>109.9</v>
      </c>
      <c r="AA936">
        <v>3.5</v>
      </c>
      <c r="AB936">
        <v>15.52</v>
      </c>
      <c r="AC936">
        <v>137.9</v>
      </c>
      <c r="AD936" s="1">
        <v>43050</v>
      </c>
      <c r="AE936" t="s">
        <v>114</v>
      </c>
    </row>
    <row r="937" spans="1:31" x14ac:dyDescent="0.3">
      <c r="A937" t="s">
        <v>24</v>
      </c>
      <c r="B937" t="s">
        <v>33</v>
      </c>
      <c r="C937">
        <v>42</v>
      </c>
      <c r="D937">
        <v>236</v>
      </c>
      <c r="E937">
        <v>12</v>
      </c>
      <c r="F937">
        <v>91</v>
      </c>
      <c r="G937">
        <v>199.6</v>
      </c>
      <c r="H937">
        <v>2395.1999999999998</v>
      </c>
      <c r="I937">
        <v>19.795000000000002</v>
      </c>
      <c r="J937">
        <v>1</v>
      </c>
      <c r="K937">
        <v>342</v>
      </c>
      <c r="L937">
        <v>4.0999999999999996</v>
      </c>
      <c r="M937">
        <v>22</v>
      </c>
      <c r="N937">
        <v>8</v>
      </c>
      <c r="O937">
        <v>4</v>
      </c>
      <c r="P937">
        <v>11</v>
      </c>
      <c r="Q937">
        <v>2017</v>
      </c>
      <c r="R937">
        <v>18.18181818</v>
      </c>
      <c r="S937">
        <v>3510</v>
      </c>
      <c r="T937">
        <v>133</v>
      </c>
      <c r="U937">
        <v>4.2</v>
      </c>
      <c r="V937">
        <v>19.916666670000001</v>
      </c>
      <c r="W937">
        <v>108</v>
      </c>
      <c r="X937">
        <v>4.2</v>
      </c>
      <c r="Y937">
        <v>15.908461539999999</v>
      </c>
      <c r="Z937">
        <v>174.43333329999999</v>
      </c>
      <c r="AA937">
        <v>3.8</v>
      </c>
      <c r="AB937">
        <v>20.992777780000001</v>
      </c>
      <c r="AC937">
        <v>216.15</v>
      </c>
      <c r="AD937" s="1">
        <v>43050</v>
      </c>
      <c r="AE937" t="s">
        <v>115</v>
      </c>
    </row>
    <row r="938" spans="1:31" x14ac:dyDescent="0.3">
      <c r="A938" t="s">
        <v>69</v>
      </c>
      <c r="B938" t="s">
        <v>36</v>
      </c>
      <c r="C938">
        <v>59</v>
      </c>
      <c r="D938">
        <v>341</v>
      </c>
      <c r="E938">
        <v>9</v>
      </c>
      <c r="F938">
        <v>339</v>
      </c>
      <c r="G938">
        <v>55.055555555555557</v>
      </c>
      <c r="H938">
        <v>495.5</v>
      </c>
      <c r="I938">
        <v>45.696666669999999</v>
      </c>
      <c r="J938">
        <v>2</v>
      </c>
      <c r="K938">
        <v>1850</v>
      </c>
      <c r="L938">
        <v>4.3</v>
      </c>
      <c r="M938">
        <v>22</v>
      </c>
      <c r="N938">
        <v>8</v>
      </c>
      <c r="O938">
        <v>4</v>
      </c>
      <c r="P938">
        <v>11</v>
      </c>
      <c r="Q938">
        <v>2017</v>
      </c>
      <c r="R938">
        <v>8.7378640779999994</v>
      </c>
      <c r="S938">
        <v>32560</v>
      </c>
      <c r="T938">
        <v>52.406944439999997</v>
      </c>
      <c r="U938">
        <v>4.0999999999999996</v>
      </c>
      <c r="V938">
        <v>17.06747253</v>
      </c>
      <c r="W938">
        <v>53.648281249999997</v>
      </c>
      <c r="X938">
        <v>4.2</v>
      </c>
      <c r="Y938">
        <v>16.075862069999999</v>
      </c>
      <c r="Z938">
        <v>53.785714290000001</v>
      </c>
      <c r="AA938">
        <v>4.0999999999999996</v>
      </c>
      <c r="AB938">
        <v>18.27550725</v>
      </c>
      <c r="AC938">
        <v>59.9</v>
      </c>
      <c r="AD938" s="1">
        <v>43050</v>
      </c>
      <c r="AE938" t="s">
        <v>114</v>
      </c>
    </row>
    <row r="939" spans="1:31" x14ac:dyDescent="0.3">
      <c r="A939" t="s">
        <v>73</v>
      </c>
      <c r="B939" t="s">
        <v>26</v>
      </c>
      <c r="C939">
        <v>54</v>
      </c>
      <c r="D939">
        <v>245</v>
      </c>
      <c r="E939">
        <v>40</v>
      </c>
      <c r="F939">
        <v>97</v>
      </c>
      <c r="G939">
        <v>89.9</v>
      </c>
      <c r="H939">
        <v>3596</v>
      </c>
      <c r="I939">
        <v>16.294</v>
      </c>
      <c r="J939">
        <v>1</v>
      </c>
      <c r="K939">
        <v>1383</v>
      </c>
      <c r="L939">
        <v>3.9</v>
      </c>
      <c r="M939">
        <v>22</v>
      </c>
      <c r="N939">
        <v>8</v>
      </c>
      <c r="O939">
        <v>4</v>
      </c>
      <c r="P939">
        <v>11</v>
      </c>
      <c r="Q939">
        <v>2017</v>
      </c>
      <c r="R939">
        <v>11.14206128</v>
      </c>
      <c r="S939">
        <v>20000</v>
      </c>
      <c r="T939">
        <v>89.9</v>
      </c>
      <c r="U939">
        <v>3.9</v>
      </c>
      <c r="V939">
        <v>16.294</v>
      </c>
      <c r="W939">
        <v>89.9</v>
      </c>
      <c r="X939">
        <v>3.9</v>
      </c>
      <c r="Y939">
        <v>16.294</v>
      </c>
      <c r="Z939">
        <v>40.531818180000002</v>
      </c>
      <c r="AA939">
        <v>4</v>
      </c>
      <c r="AB939">
        <v>15.832727269999999</v>
      </c>
      <c r="AC939">
        <v>89.9</v>
      </c>
      <c r="AD939" s="1">
        <v>43049</v>
      </c>
      <c r="AE939" t="s">
        <v>115</v>
      </c>
    </row>
    <row r="940" spans="1:31" x14ac:dyDescent="0.3">
      <c r="A940" t="s">
        <v>72</v>
      </c>
      <c r="B940" t="s">
        <v>66</v>
      </c>
      <c r="C940">
        <v>44</v>
      </c>
      <c r="D940">
        <v>903</v>
      </c>
      <c r="E940">
        <v>44</v>
      </c>
      <c r="F940">
        <v>64</v>
      </c>
      <c r="G940">
        <v>75</v>
      </c>
      <c r="H940">
        <v>3300</v>
      </c>
      <c r="I940">
        <v>16.13272727</v>
      </c>
      <c r="J940">
        <v>6</v>
      </c>
      <c r="K940">
        <v>2600</v>
      </c>
      <c r="L940">
        <v>4.0999999999999996</v>
      </c>
      <c r="M940">
        <v>22</v>
      </c>
      <c r="N940">
        <v>8</v>
      </c>
      <c r="O940">
        <v>4</v>
      </c>
      <c r="P940">
        <v>11</v>
      </c>
      <c r="Q940">
        <v>2017</v>
      </c>
      <c r="R940">
        <v>38.596491229999998</v>
      </c>
      <c r="S940">
        <v>15000</v>
      </c>
      <c r="T940">
        <v>75</v>
      </c>
      <c r="U940">
        <v>4.0999999999999996</v>
      </c>
      <c r="V940">
        <v>16.13272727</v>
      </c>
      <c r="W940">
        <v>36.854285709999999</v>
      </c>
      <c r="X940">
        <v>3.7</v>
      </c>
      <c r="Y940">
        <v>13.65214286</v>
      </c>
      <c r="Z940">
        <v>99.9</v>
      </c>
      <c r="AA940">
        <v>4.4000000000000004</v>
      </c>
      <c r="AB940">
        <v>21.19</v>
      </c>
      <c r="AC940">
        <v>75</v>
      </c>
      <c r="AD940" s="1">
        <v>43049</v>
      </c>
      <c r="AE940" t="s">
        <v>115</v>
      </c>
    </row>
    <row r="941" spans="1:31" x14ac:dyDescent="0.3">
      <c r="A941" t="s">
        <v>53</v>
      </c>
      <c r="B941" t="s">
        <v>36</v>
      </c>
      <c r="C941">
        <v>47</v>
      </c>
      <c r="D941">
        <v>1893</v>
      </c>
      <c r="E941">
        <v>21</v>
      </c>
      <c r="F941">
        <v>339</v>
      </c>
      <c r="G941">
        <v>89.99</v>
      </c>
      <c r="H941">
        <v>1889.79</v>
      </c>
      <c r="I941">
        <v>47.525714290000003</v>
      </c>
      <c r="J941">
        <v>1</v>
      </c>
      <c r="K941">
        <v>6050</v>
      </c>
      <c r="L941">
        <v>4.0999999999999996</v>
      </c>
      <c r="M941">
        <v>22</v>
      </c>
      <c r="N941">
        <v>8</v>
      </c>
      <c r="O941">
        <v>4</v>
      </c>
      <c r="P941">
        <v>11</v>
      </c>
      <c r="Q941">
        <v>2017</v>
      </c>
      <c r="R941">
        <v>27.272727270000001</v>
      </c>
      <c r="S941">
        <v>8000</v>
      </c>
      <c r="T941">
        <v>52.406944439999997</v>
      </c>
      <c r="U941">
        <v>4.0999999999999996</v>
      </c>
      <c r="V941">
        <v>17.06747253</v>
      </c>
      <c r="W941">
        <v>53.648281249999997</v>
      </c>
      <c r="X941">
        <v>4.2</v>
      </c>
      <c r="Y941">
        <v>16.075862069999999</v>
      </c>
      <c r="Z941">
        <v>53.785714290000001</v>
      </c>
      <c r="AA941">
        <v>4.0999999999999996</v>
      </c>
      <c r="AB941">
        <v>18.27550725</v>
      </c>
      <c r="AC941">
        <v>92.593999999999994</v>
      </c>
      <c r="AD941" s="1">
        <v>43049</v>
      </c>
      <c r="AE941" t="s">
        <v>115</v>
      </c>
    </row>
    <row r="942" spans="1:31" x14ac:dyDescent="0.3">
      <c r="A942" t="s">
        <v>52</v>
      </c>
      <c r="B942" t="s">
        <v>66</v>
      </c>
      <c r="C942">
        <v>41</v>
      </c>
      <c r="D942">
        <v>789</v>
      </c>
      <c r="E942">
        <v>34</v>
      </c>
      <c r="F942">
        <v>64</v>
      </c>
      <c r="G942">
        <v>34.422058823529412</v>
      </c>
      <c r="H942">
        <v>1170.3499999999999</v>
      </c>
      <c r="I942">
        <v>13.750588240000001</v>
      </c>
      <c r="J942">
        <v>1</v>
      </c>
      <c r="K942">
        <v>950</v>
      </c>
      <c r="L942">
        <v>3.8</v>
      </c>
      <c r="M942">
        <v>22</v>
      </c>
      <c r="N942">
        <v>8</v>
      </c>
      <c r="O942">
        <v>4</v>
      </c>
      <c r="P942">
        <v>11</v>
      </c>
      <c r="Q942">
        <v>2017</v>
      </c>
      <c r="R942">
        <v>64.150943400000003</v>
      </c>
      <c r="S942">
        <v>14000</v>
      </c>
      <c r="T942">
        <v>75</v>
      </c>
      <c r="U942">
        <v>4.0999999999999996</v>
      </c>
      <c r="V942">
        <v>16.13272727</v>
      </c>
      <c r="W942">
        <v>36.854285709999999</v>
      </c>
      <c r="X942">
        <v>3.7</v>
      </c>
      <c r="Y942">
        <v>13.65214286</v>
      </c>
      <c r="Z942">
        <v>99.9</v>
      </c>
      <c r="AA942">
        <v>4.4000000000000004</v>
      </c>
      <c r="AB942">
        <v>21.19</v>
      </c>
      <c r="AC942">
        <v>38.4</v>
      </c>
      <c r="AD942" s="1">
        <v>43048</v>
      </c>
      <c r="AE942" t="s">
        <v>116</v>
      </c>
    </row>
    <row r="943" spans="1:31" x14ac:dyDescent="0.3">
      <c r="A943" t="s">
        <v>45</v>
      </c>
      <c r="B943" t="s">
        <v>33</v>
      </c>
      <c r="C943">
        <v>35</v>
      </c>
      <c r="D943">
        <v>514</v>
      </c>
      <c r="E943">
        <v>18</v>
      </c>
      <c r="F943">
        <v>91</v>
      </c>
      <c r="G943">
        <v>174.43333333333334</v>
      </c>
      <c r="H943">
        <v>3139.8</v>
      </c>
      <c r="I943">
        <v>20.992777780000001</v>
      </c>
      <c r="J943">
        <v>2</v>
      </c>
      <c r="K943">
        <v>4338</v>
      </c>
      <c r="L943">
        <v>3.8</v>
      </c>
      <c r="M943">
        <v>22</v>
      </c>
      <c r="N943">
        <v>8</v>
      </c>
      <c r="O943">
        <v>4</v>
      </c>
      <c r="P943">
        <v>11</v>
      </c>
      <c r="Q943">
        <v>2017</v>
      </c>
      <c r="R943">
        <v>21.176470590000001</v>
      </c>
      <c r="S943">
        <v>2856</v>
      </c>
      <c r="T943">
        <v>133</v>
      </c>
      <c r="U943">
        <v>4.2</v>
      </c>
      <c r="V943">
        <v>19.916666670000001</v>
      </c>
      <c r="W943">
        <v>108</v>
      </c>
      <c r="X943">
        <v>4.2</v>
      </c>
      <c r="Y943">
        <v>15.908461539999999</v>
      </c>
      <c r="Z943">
        <v>174.43333329999999</v>
      </c>
      <c r="AA943">
        <v>3.8</v>
      </c>
      <c r="AB943">
        <v>20.992777780000001</v>
      </c>
      <c r="AC943">
        <v>232.49</v>
      </c>
      <c r="AD943" s="1">
        <v>43048</v>
      </c>
      <c r="AE943" t="s">
        <v>115</v>
      </c>
    </row>
    <row r="944" spans="1:31" x14ac:dyDescent="0.3">
      <c r="A944" t="s">
        <v>69</v>
      </c>
      <c r="B944" t="s">
        <v>36</v>
      </c>
      <c r="C944">
        <v>59</v>
      </c>
      <c r="D944">
        <v>341</v>
      </c>
      <c r="E944">
        <v>9</v>
      </c>
      <c r="F944">
        <v>339</v>
      </c>
      <c r="G944">
        <v>55.055555555555557</v>
      </c>
      <c r="H944">
        <v>495.5</v>
      </c>
      <c r="I944">
        <v>45.696666669999999</v>
      </c>
      <c r="J944">
        <v>2</v>
      </c>
      <c r="K944">
        <v>1850</v>
      </c>
      <c r="L944">
        <v>4.3</v>
      </c>
      <c r="M944">
        <v>22</v>
      </c>
      <c r="N944">
        <v>8</v>
      </c>
      <c r="O944">
        <v>4</v>
      </c>
      <c r="P944">
        <v>11</v>
      </c>
      <c r="Q944">
        <v>2017</v>
      </c>
      <c r="R944">
        <v>8.7378640779999994</v>
      </c>
      <c r="S944">
        <v>32560</v>
      </c>
      <c r="T944">
        <v>52.406944439999997</v>
      </c>
      <c r="U944">
        <v>4.0999999999999996</v>
      </c>
      <c r="V944">
        <v>17.06747253</v>
      </c>
      <c r="W944">
        <v>53.648281249999997</v>
      </c>
      <c r="X944">
        <v>4.2</v>
      </c>
      <c r="Y944">
        <v>16.075862069999999</v>
      </c>
      <c r="Z944">
        <v>53.785714290000001</v>
      </c>
      <c r="AA944">
        <v>4.0999999999999996</v>
      </c>
      <c r="AB944">
        <v>18.27550725</v>
      </c>
      <c r="AC944">
        <v>59.9</v>
      </c>
      <c r="AD944" s="1">
        <v>43048</v>
      </c>
      <c r="AE944" t="s">
        <v>114</v>
      </c>
    </row>
    <row r="945" spans="1:31" x14ac:dyDescent="0.3">
      <c r="A945" t="s">
        <v>55</v>
      </c>
      <c r="B945" t="s">
        <v>40</v>
      </c>
      <c r="C945">
        <v>54</v>
      </c>
      <c r="D945">
        <v>1012</v>
      </c>
      <c r="E945">
        <v>4</v>
      </c>
      <c r="F945">
        <v>42</v>
      </c>
      <c r="G945">
        <v>99.99</v>
      </c>
      <c r="H945">
        <v>399.96</v>
      </c>
      <c r="I945">
        <v>16.1875</v>
      </c>
      <c r="J945">
        <v>1</v>
      </c>
      <c r="K945">
        <v>1200</v>
      </c>
      <c r="L945">
        <v>4.2</v>
      </c>
      <c r="M945">
        <v>22</v>
      </c>
      <c r="N945">
        <v>8</v>
      </c>
      <c r="O945">
        <v>4</v>
      </c>
      <c r="P945">
        <v>11</v>
      </c>
      <c r="Q945">
        <v>2017</v>
      </c>
      <c r="R945">
        <v>3.6036036039999999</v>
      </c>
      <c r="S945">
        <v>15750</v>
      </c>
      <c r="T945">
        <v>99.99</v>
      </c>
      <c r="U945">
        <v>4.2</v>
      </c>
      <c r="V945">
        <v>16.1875</v>
      </c>
      <c r="W945">
        <v>129.99</v>
      </c>
      <c r="X945">
        <v>4.3</v>
      </c>
      <c r="Y945">
        <v>22.674444439999998</v>
      </c>
      <c r="Z945">
        <v>99.99</v>
      </c>
      <c r="AA945">
        <v>4.2</v>
      </c>
      <c r="AB945">
        <v>16.1875</v>
      </c>
      <c r="AC945">
        <v>99.99</v>
      </c>
      <c r="AD945" s="1">
        <v>43047</v>
      </c>
      <c r="AE945" t="s">
        <v>122</v>
      </c>
    </row>
    <row r="946" spans="1:31" x14ac:dyDescent="0.3">
      <c r="A946" t="s">
        <v>57</v>
      </c>
      <c r="B946" t="s">
        <v>40</v>
      </c>
      <c r="C946">
        <v>54</v>
      </c>
      <c r="D946">
        <v>995</v>
      </c>
      <c r="E946">
        <v>2</v>
      </c>
      <c r="F946">
        <v>42</v>
      </c>
      <c r="G946">
        <v>99.99</v>
      </c>
      <c r="H946">
        <v>199.98</v>
      </c>
      <c r="I946">
        <v>18.228750000000002</v>
      </c>
      <c r="J946">
        <v>1</v>
      </c>
      <c r="K946">
        <v>4475</v>
      </c>
      <c r="L946">
        <v>4.3</v>
      </c>
      <c r="M946">
        <v>22</v>
      </c>
      <c r="N946">
        <v>8</v>
      </c>
      <c r="O946">
        <v>4</v>
      </c>
      <c r="P946">
        <v>11</v>
      </c>
      <c r="Q946">
        <v>2017</v>
      </c>
      <c r="R946">
        <v>2.7397260270000001</v>
      </c>
      <c r="S946">
        <v>32736</v>
      </c>
      <c r="T946">
        <v>99.99</v>
      </c>
      <c r="U946">
        <v>4.2</v>
      </c>
      <c r="V946">
        <v>16.1875</v>
      </c>
      <c r="W946">
        <v>129.99</v>
      </c>
      <c r="X946">
        <v>4.3</v>
      </c>
      <c r="Y946">
        <v>22.674444439999998</v>
      </c>
      <c r="Z946">
        <v>99.99</v>
      </c>
      <c r="AA946">
        <v>4.3</v>
      </c>
      <c r="AB946">
        <v>17.45</v>
      </c>
      <c r="AC946">
        <v>99.99</v>
      </c>
      <c r="AD946" s="1">
        <v>43047</v>
      </c>
      <c r="AE946" t="s">
        <v>122</v>
      </c>
    </row>
    <row r="947" spans="1:31" x14ac:dyDescent="0.3">
      <c r="A947" t="s">
        <v>76</v>
      </c>
      <c r="B947" t="s">
        <v>66</v>
      </c>
      <c r="C947">
        <v>57</v>
      </c>
      <c r="D947">
        <v>272</v>
      </c>
      <c r="E947">
        <v>1</v>
      </c>
      <c r="F947">
        <v>91</v>
      </c>
      <c r="G947">
        <v>99.9</v>
      </c>
      <c r="H947">
        <v>99.9</v>
      </c>
      <c r="I947">
        <v>21.19</v>
      </c>
      <c r="J947">
        <v>1</v>
      </c>
      <c r="K947">
        <v>2500</v>
      </c>
      <c r="L947">
        <v>4.4000000000000004</v>
      </c>
      <c r="M947">
        <v>22</v>
      </c>
      <c r="N947">
        <v>8</v>
      </c>
      <c r="O947">
        <v>4</v>
      </c>
      <c r="P947">
        <v>11</v>
      </c>
      <c r="Q947">
        <v>2017</v>
      </c>
      <c r="R947">
        <v>25</v>
      </c>
      <c r="S947">
        <v>12000</v>
      </c>
      <c r="T947">
        <v>75</v>
      </c>
      <c r="U947">
        <v>4.0999999999999996</v>
      </c>
      <c r="V947">
        <v>16.13272727</v>
      </c>
      <c r="W947">
        <v>36.854285709999999</v>
      </c>
      <c r="X947">
        <v>3.7</v>
      </c>
      <c r="Y947">
        <v>13.65214286</v>
      </c>
      <c r="Z947">
        <v>99.9</v>
      </c>
      <c r="AA947">
        <v>4.4000000000000004</v>
      </c>
      <c r="AB947">
        <v>21.19</v>
      </c>
      <c r="AC947">
        <v>99.85</v>
      </c>
      <c r="AD947" s="1">
        <v>43047</v>
      </c>
      <c r="AE947" t="s">
        <v>114</v>
      </c>
    </row>
    <row r="948" spans="1:31" x14ac:dyDescent="0.3">
      <c r="A948" t="s">
        <v>46</v>
      </c>
      <c r="B948" t="s">
        <v>40</v>
      </c>
      <c r="C948">
        <v>33</v>
      </c>
      <c r="D948">
        <v>897</v>
      </c>
      <c r="E948">
        <v>9</v>
      </c>
      <c r="F948">
        <v>42</v>
      </c>
      <c r="G948">
        <v>129.99</v>
      </c>
      <c r="H948">
        <v>1169.9100000000001</v>
      </c>
      <c r="I948">
        <v>22.674444439999998</v>
      </c>
      <c r="J948">
        <v>1</v>
      </c>
      <c r="K948">
        <v>1600</v>
      </c>
      <c r="L948">
        <v>4.3</v>
      </c>
      <c r="M948">
        <v>22</v>
      </c>
      <c r="N948">
        <v>8</v>
      </c>
      <c r="O948">
        <v>4</v>
      </c>
      <c r="P948">
        <v>11</v>
      </c>
      <c r="Q948">
        <v>2017</v>
      </c>
      <c r="R948">
        <v>8.1081081079999997</v>
      </c>
      <c r="S948">
        <v>15750</v>
      </c>
      <c r="T948">
        <v>99.99</v>
      </c>
      <c r="U948">
        <v>4.2</v>
      </c>
      <c r="V948">
        <v>16.1875</v>
      </c>
      <c r="W948">
        <v>129.99</v>
      </c>
      <c r="X948">
        <v>4.3</v>
      </c>
      <c r="Y948">
        <v>22.674444439999998</v>
      </c>
      <c r="Z948">
        <v>129.99</v>
      </c>
      <c r="AA948">
        <v>4.3</v>
      </c>
      <c r="AB948">
        <v>22.674444439999998</v>
      </c>
      <c r="AC948">
        <v>119.99</v>
      </c>
      <c r="AD948" s="1">
        <v>43047</v>
      </c>
      <c r="AE948" t="s">
        <v>115</v>
      </c>
    </row>
    <row r="949" spans="1:31" x14ac:dyDescent="0.3">
      <c r="A949" t="s">
        <v>55</v>
      </c>
      <c r="B949" t="s">
        <v>40</v>
      </c>
      <c r="C949">
        <v>54</v>
      </c>
      <c r="D949">
        <v>1012</v>
      </c>
      <c r="E949">
        <v>4</v>
      </c>
      <c r="F949">
        <v>42</v>
      </c>
      <c r="G949">
        <v>99.99</v>
      </c>
      <c r="H949">
        <v>399.96</v>
      </c>
      <c r="I949">
        <v>16.1875</v>
      </c>
      <c r="J949">
        <v>1</v>
      </c>
      <c r="K949">
        <v>1200</v>
      </c>
      <c r="L949">
        <v>4.2</v>
      </c>
      <c r="M949">
        <v>22</v>
      </c>
      <c r="N949">
        <v>8</v>
      </c>
      <c r="O949">
        <v>4</v>
      </c>
      <c r="P949">
        <v>11</v>
      </c>
      <c r="Q949">
        <v>2017</v>
      </c>
      <c r="R949">
        <v>3.6036036039999999</v>
      </c>
      <c r="S949">
        <v>15750</v>
      </c>
      <c r="T949">
        <v>99.99</v>
      </c>
      <c r="U949">
        <v>4.2</v>
      </c>
      <c r="V949">
        <v>16.1875</v>
      </c>
      <c r="W949">
        <v>129.99</v>
      </c>
      <c r="X949">
        <v>4.3</v>
      </c>
      <c r="Y949">
        <v>22.674444439999998</v>
      </c>
      <c r="Z949">
        <v>99.99</v>
      </c>
      <c r="AA949">
        <v>4.2</v>
      </c>
      <c r="AB949">
        <v>16.1875</v>
      </c>
      <c r="AC949">
        <v>99.99</v>
      </c>
      <c r="AD949" s="1">
        <v>43046</v>
      </c>
      <c r="AE949" t="s">
        <v>122</v>
      </c>
    </row>
    <row r="950" spans="1:31" x14ac:dyDescent="0.3">
      <c r="A950" t="s">
        <v>63</v>
      </c>
      <c r="B950" t="s">
        <v>30</v>
      </c>
      <c r="C950">
        <v>59</v>
      </c>
      <c r="D950">
        <v>1893</v>
      </c>
      <c r="E950">
        <v>18</v>
      </c>
      <c r="F950">
        <v>36</v>
      </c>
      <c r="G950">
        <v>149.99</v>
      </c>
      <c r="H950">
        <v>2699.82</v>
      </c>
      <c r="I950">
        <v>42.517222220000001</v>
      </c>
      <c r="J950">
        <v>1</v>
      </c>
      <c r="K950">
        <v>6550</v>
      </c>
      <c r="L950">
        <v>4.2</v>
      </c>
      <c r="M950">
        <v>22</v>
      </c>
      <c r="N950">
        <v>8</v>
      </c>
      <c r="O950">
        <v>4</v>
      </c>
      <c r="P950">
        <v>11</v>
      </c>
      <c r="Q950">
        <v>2017</v>
      </c>
      <c r="R950">
        <v>18.75</v>
      </c>
      <c r="S950">
        <v>8000</v>
      </c>
      <c r="T950">
        <v>149.99</v>
      </c>
      <c r="U950">
        <v>4.2</v>
      </c>
      <c r="V950">
        <v>42.517222220000001</v>
      </c>
      <c r="W950">
        <v>149.99</v>
      </c>
      <c r="X950">
        <v>4.2</v>
      </c>
      <c r="Y950">
        <v>42.517222220000001</v>
      </c>
      <c r="Z950">
        <v>109.9</v>
      </c>
      <c r="AA950">
        <v>3.5</v>
      </c>
      <c r="AB950">
        <v>15.52</v>
      </c>
      <c r="AC950">
        <v>154.69588239999999</v>
      </c>
      <c r="AD950" s="1">
        <v>43046</v>
      </c>
      <c r="AE950" t="s">
        <v>114</v>
      </c>
    </row>
    <row r="951" spans="1:31" x14ac:dyDescent="0.3">
      <c r="A951" t="s">
        <v>59</v>
      </c>
      <c r="B951" t="s">
        <v>32</v>
      </c>
      <c r="C951">
        <v>49</v>
      </c>
      <c r="D951">
        <v>1495</v>
      </c>
      <c r="E951">
        <v>36</v>
      </c>
      <c r="F951">
        <v>139</v>
      </c>
      <c r="G951">
        <v>84.99</v>
      </c>
      <c r="H951">
        <v>3059.64</v>
      </c>
      <c r="I951">
        <v>17.408333330000001</v>
      </c>
      <c r="J951">
        <v>3</v>
      </c>
      <c r="K951">
        <v>600</v>
      </c>
      <c r="L951">
        <v>3.8</v>
      </c>
      <c r="M951">
        <v>22</v>
      </c>
      <c r="N951">
        <v>8</v>
      </c>
      <c r="O951">
        <v>4</v>
      </c>
      <c r="P951">
        <v>11</v>
      </c>
      <c r="Q951">
        <v>2017</v>
      </c>
      <c r="R951">
        <v>37.5</v>
      </c>
      <c r="S951">
        <v>8151</v>
      </c>
      <c r="T951">
        <v>23.99</v>
      </c>
      <c r="U951">
        <v>4.3</v>
      </c>
      <c r="V951">
        <v>12.37535714</v>
      </c>
      <c r="W951">
        <v>89.99</v>
      </c>
      <c r="X951">
        <v>4.0999999999999996</v>
      </c>
      <c r="Y951">
        <v>16.99038462</v>
      </c>
      <c r="Z951">
        <v>58.99</v>
      </c>
      <c r="AA951">
        <v>3.9</v>
      </c>
      <c r="AB951">
        <v>15.71166667</v>
      </c>
      <c r="AC951">
        <v>84.99</v>
      </c>
      <c r="AD951" s="1">
        <v>43045</v>
      </c>
      <c r="AE951" t="s">
        <v>115</v>
      </c>
    </row>
    <row r="952" spans="1:31" x14ac:dyDescent="0.3">
      <c r="A952" t="s">
        <v>43</v>
      </c>
      <c r="B952" t="s">
        <v>33</v>
      </c>
      <c r="C952">
        <v>59</v>
      </c>
      <c r="D952">
        <v>319</v>
      </c>
      <c r="E952">
        <v>2</v>
      </c>
      <c r="F952">
        <v>91</v>
      </c>
      <c r="G952">
        <v>78</v>
      </c>
      <c r="H952">
        <v>156</v>
      </c>
      <c r="I952">
        <v>7.8</v>
      </c>
      <c r="J952">
        <v>4</v>
      </c>
      <c r="K952">
        <v>250</v>
      </c>
      <c r="L952">
        <v>3.9</v>
      </c>
      <c r="M952">
        <v>22</v>
      </c>
      <c r="N952">
        <v>8</v>
      </c>
      <c r="O952">
        <v>4</v>
      </c>
      <c r="P952">
        <v>11</v>
      </c>
      <c r="Q952">
        <v>2017</v>
      </c>
      <c r="R952">
        <v>9.5238095240000007</v>
      </c>
      <c r="S952">
        <v>640</v>
      </c>
      <c r="T952">
        <v>133</v>
      </c>
      <c r="U952">
        <v>4.2</v>
      </c>
      <c r="V952">
        <v>19.916666670000001</v>
      </c>
      <c r="W952">
        <v>108</v>
      </c>
      <c r="X952">
        <v>4.2</v>
      </c>
      <c r="Y952">
        <v>15.908461539999999</v>
      </c>
      <c r="Z952">
        <v>174.43333329999999</v>
      </c>
      <c r="AA952">
        <v>3.8</v>
      </c>
      <c r="AB952">
        <v>20.992777780000001</v>
      </c>
      <c r="AC952">
        <v>78</v>
      </c>
      <c r="AD952" s="1">
        <v>43045</v>
      </c>
      <c r="AE952" t="s">
        <v>116</v>
      </c>
    </row>
    <row r="953" spans="1:31" x14ac:dyDescent="0.3">
      <c r="A953" t="s">
        <v>75</v>
      </c>
      <c r="B953" t="s">
        <v>30</v>
      </c>
      <c r="C953">
        <v>42</v>
      </c>
      <c r="D953">
        <v>363</v>
      </c>
      <c r="E953">
        <v>18</v>
      </c>
      <c r="F953">
        <v>36</v>
      </c>
      <c r="G953">
        <v>137.89999999999998</v>
      </c>
      <c r="H953">
        <v>2482.1999999999998</v>
      </c>
      <c r="I953">
        <v>39.398888890000002</v>
      </c>
      <c r="J953">
        <v>1</v>
      </c>
      <c r="K953">
        <v>922</v>
      </c>
      <c r="L953">
        <v>4.2</v>
      </c>
      <c r="M953">
        <v>22</v>
      </c>
      <c r="N953">
        <v>8</v>
      </c>
      <c r="O953">
        <v>4</v>
      </c>
      <c r="P953">
        <v>11</v>
      </c>
      <c r="Q953">
        <v>2017</v>
      </c>
      <c r="R953">
        <v>18.94736842</v>
      </c>
      <c r="S953">
        <v>7650</v>
      </c>
      <c r="T953">
        <v>149.99</v>
      </c>
      <c r="U953">
        <v>4.2</v>
      </c>
      <c r="V953">
        <v>42.517222220000001</v>
      </c>
      <c r="W953">
        <v>137.9</v>
      </c>
      <c r="X953">
        <v>4.2</v>
      </c>
      <c r="Y953">
        <v>39.398888890000002</v>
      </c>
      <c r="Z953">
        <v>109.9</v>
      </c>
      <c r="AA953">
        <v>3.5</v>
      </c>
      <c r="AB953">
        <v>15.52</v>
      </c>
      <c r="AC953">
        <v>137.9</v>
      </c>
      <c r="AD953" s="1">
        <v>43045</v>
      </c>
      <c r="AE953" t="s">
        <v>114</v>
      </c>
    </row>
    <row r="954" spans="1:31" x14ac:dyDescent="0.3">
      <c r="A954" t="s">
        <v>76</v>
      </c>
      <c r="B954" t="s">
        <v>66</v>
      </c>
      <c r="C954">
        <v>57</v>
      </c>
      <c r="D954">
        <v>272</v>
      </c>
      <c r="E954">
        <v>1</v>
      </c>
      <c r="F954">
        <v>91</v>
      </c>
      <c r="G954">
        <v>99.9</v>
      </c>
      <c r="H954">
        <v>99.9</v>
      </c>
      <c r="I954">
        <v>21.19</v>
      </c>
      <c r="J954">
        <v>1</v>
      </c>
      <c r="K954">
        <v>2500</v>
      </c>
      <c r="L954">
        <v>4.4000000000000004</v>
      </c>
      <c r="M954">
        <v>22</v>
      </c>
      <c r="N954">
        <v>8</v>
      </c>
      <c r="O954">
        <v>4</v>
      </c>
      <c r="P954">
        <v>11</v>
      </c>
      <c r="Q954">
        <v>2017</v>
      </c>
      <c r="R954">
        <v>25</v>
      </c>
      <c r="S954">
        <v>12000</v>
      </c>
      <c r="T954">
        <v>75</v>
      </c>
      <c r="U954">
        <v>4.0999999999999996</v>
      </c>
      <c r="V954">
        <v>16.13272727</v>
      </c>
      <c r="W954">
        <v>36.854285709999999</v>
      </c>
      <c r="X954">
        <v>3.7</v>
      </c>
      <c r="Y954">
        <v>13.65214286</v>
      </c>
      <c r="Z954">
        <v>99.9</v>
      </c>
      <c r="AA954">
        <v>4.4000000000000004</v>
      </c>
      <c r="AB954">
        <v>21.19</v>
      </c>
      <c r="AC954">
        <v>99.85</v>
      </c>
      <c r="AD954" s="1">
        <v>43044</v>
      </c>
      <c r="AE954" t="s">
        <v>114</v>
      </c>
    </row>
    <row r="955" spans="1:31" x14ac:dyDescent="0.3">
      <c r="A955" t="s">
        <v>29</v>
      </c>
      <c r="B955" t="s">
        <v>30</v>
      </c>
      <c r="C955">
        <v>45</v>
      </c>
      <c r="D955">
        <v>236</v>
      </c>
      <c r="E955">
        <v>6</v>
      </c>
      <c r="F955">
        <v>36</v>
      </c>
      <c r="G955">
        <v>98.899999999999991</v>
      </c>
      <c r="H955">
        <v>593.4</v>
      </c>
      <c r="I955">
        <v>16.14</v>
      </c>
      <c r="J955">
        <v>1</v>
      </c>
      <c r="K955">
        <v>173</v>
      </c>
      <c r="L955">
        <v>4</v>
      </c>
      <c r="M955">
        <v>22</v>
      </c>
      <c r="N955">
        <v>8</v>
      </c>
      <c r="O955">
        <v>4</v>
      </c>
      <c r="P955">
        <v>11</v>
      </c>
      <c r="Q955">
        <v>2017</v>
      </c>
      <c r="R955">
        <v>16.21621622</v>
      </c>
      <c r="S955">
        <v>2808</v>
      </c>
      <c r="T955">
        <v>149.99</v>
      </c>
      <c r="U955">
        <v>4.2</v>
      </c>
      <c r="V955">
        <v>42.517222220000001</v>
      </c>
      <c r="W955">
        <v>98.9</v>
      </c>
      <c r="X955">
        <v>4</v>
      </c>
      <c r="Y955">
        <v>16.14</v>
      </c>
      <c r="Z955">
        <v>109.9</v>
      </c>
      <c r="AA955">
        <v>3.5</v>
      </c>
      <c r="AB955">
        <v>15.52</v>
      </c>
      <c r="AC955">
        <v>98.9</v>
      </c>
      <c r="AD955" s="1">
        <v>43044</v>
      </c>
      <c r="AE955" t="s">
        <v>122</v>
      </c>
    </row>
    <row r="956" spans="1:31" x14ac:dyDescent="0.3">
      <c r="A956" t="s">
        <v>45</v>
      </c>
      <c r="B956" t="s">
        <v>33</v>
      </c>
      <c r="C956">
        <v>35</v>
      </c>
      <c r="D956">
        <v>514</v>
      </c>
      <c r="E956">
        <v>18</v>
      </c>
      <c r="F956">
        <v>91</v>
      </c>
      <c r="G956">
        <v>174.43333333333334</v>
      </c>
      <c r="H956">
        <v>3139.8</v>
      </c>
      <c r="I956">
        <v>20.992777780000001</v>
      </c>
      <c r="J956">
        <v>2</v>
      </c>
      <c r="K956">
        <v>4338</v>
      </c>
      <c r="L956">
        <v>3.8</v>
      </c>
      <c r="M956">
        <v>22</v>
      </c>
      <c r="N956">
        <v>8</v>
      </c>
      <c r="O956">
        <v>4</v>
      </c>
      <c r="P956">
        <v>11</v>
      </c>
      <c r="Q956">
        <v>2017</v>
      </c>
      <c r="R956">
        <v>21.176470590000001</v>
      </c>
      <c r="S956">
        <v>2856</v>
      </c>
      <c r="T956">
        <v>133</v>
      </c>
      <c r="U956">
        <v>4.2</v>
      </c>
      <c r="V956">
        <v>19.916666670000001</v>
      </c>
      <c r="W956">
        <v>108</v>
      </c>
      <c r="X956">
        <v>4.2</v>
      </c>
      <c r="Y956">
        <v>15.908461539999999</v>
      </c>
      <c r="Z956">
        <v>174.43333329999999</v>
      </c>
      <c r="AA956">
        <v>3.8</v>
      </c>
      <c r="AB956">
        <v>20.992777780000001</v>
      </c>
      <c r="AC956">
        <v>232.49</v>
      </c>
      <c r="AD956" s="1">
        <v>43044</v>
      </c>
      <c r="AE956" t="s">
        <v>115</v>
      </c>
    </row>
    <row r="957" spans="1:31" x14ac:dyDescent="0.3">
      <c r="A957" t="s">
        <v>83</v>
      </c>
      <c r="B957" t="s">
        <v>36</v>
      </c>
      <c r="C957">
        <v>36</v>
      </c>
      <c r="D957">
        <v>450</v>
      </c>
      <c r="E957">
        <v>17</v>
      </c>
      <c r="F957">
        <v>339</v>
      </c>
      <c r="G957">
        <v>99</v>
      </c>
      <c r="H957">
        <v>1683</v>
      </c>
      <c r="I957">
        <v>32.863529409999998</v>
      </c>
      <c r="J957">
        <v>1</v>
      </c>
      <c r="K957">
        <v>9000</v>
      </c>
      <c r="L957">
        <v>4.0999999999999996</v>
      </c>
      <c r="M957">
        <v>22</v>
      </c>
      <c r="N957">
        <v>8</v>
      </c>
      <c r="O957">
        <v>4</v>
      </c>
      <c r="P957">
        <v>11</v>
      </c>
      <c r="Q957">
        <v>2017</v>
      </c>
      <c r="R957">
        <v>16.190476189999998</v>
      </c>
      <c r="S957">
        <v>19656</v>
      </c>
      <c r="T957">
        <v>52.406944439999997</v>
      </c>
      <c r="U957">
        <v>4.0999999999999996</v>
      </c>
      <c r="V957">
        <v>17.06747253</v>
      </c>
      <c r="W957">
        <v>53.648281249999997</v>
      </c>
      <c r="X957">
        <v>4.2</v>
      </c>
      <c r="Y957">
        <v>16.075862069999999</v>
      </c>
      <c r="Z957">
        <v>53.785714290000001</v>
      </c>
      <c r="AA957">
        <v>4.0999999999999996</v>
      </c>
      <c r="AB957">
        <v>18.27550725</v>
      </c>
      <c r="AC957">
        <v>99</v>
      </c>
      <c r="AD957" s="1">
        <v>43044</v>
      </c>
      <c r="AE957" t="s">
        <v>115</v>
      </c>
    </row>
    <row r="958" spans="1:31" x14ac:dyDescent="0.3">
      <c r="A958" t="s">
        <v>65</v>
      </c>
      <c r="B958" t="s">
        <v>66</v>
      </c>
      <c r="C958">
        <v>49</v>
      </c>
      <c r="D958">
        <v>829</v>
      </c>
      <c r="E958">
        <v>28</v>
      </c>
      <c r="F958">
        <v>64</v>
      </c>
      <c r="G958">
        <v>36.661071428571425</v>
      </c>
      <c r="H958">
        <v>1026.51</v>
      </c>
      <c r="I958">
        <v>13.65214286</v>
      </c>
      <c r="J958">
        <v>1</v>
      </c>
      <c r="K958">
        <v>850</v>
      </c>
      <c r="L958">
        <v>3.7</v>
      </c>
      <c r="M958">
        <v>22</v>
      </c>
      <c r="N958">
        <v>8</v>
      </c>
      <c r="O958">
        <v>4</v>
      </c>
      <c r="P958">
        <v>11</v>
      </c>
      <c r="Q958">
        <v>2017</v>
      </c>
      <c r="R958">
        <v>37.837837839999999</v>
      </c>
      <c r="S958">
        <v>10000</v>
      </c>
      <c r="T958">
        <v>75</v>
      </c>
      <c r="U958">
        <v>4.0999999999999996</v>
      </c>
      <c r="V958">
        <v>16.13272727</v>
      </c>
      <c r="W958">
        <v>36.854285709999999</v>
      </c>
      <c r="X958">
        <v>3.7</v>
      </c>
      <c r="Y958">
        <v>13.65214286</v>
      </c>
      <c r="Z958">
        <v>99.9</v>
      </c>
      <c r="AA958">
        <v>4.4000000000000004</v>
      </c>
      <c r="AB958">
        <v>21.19</v>
      </c>
      <c r="AC958">
        <v>38.4</v>
      </c>
      <c r="AD958" s="1">
        <v>43043</v>
      </c>
      <c r="AE958" t="s">
        <v>116</v>
      </c>
    </row>
    <row r="959" spans="1:31" x14ac:dyDescent="0.3">
      <c r="A959" t="s">
        <v>42</v>
      </c>
      <c r="B959" t="s">
        <v>32</v>
      </c>
      <c r="C959">
        <v>59</v>
      </c>
      <c r="D959">
        <v>492</v>
      </c>
      <c r="E959">
        <v>24</v>
      </c>
      <c r="F959">
        <v>139</v>
      </c>
      <c r="G959">
        <v>58.99</v>
      </c>
      <c r="H959">
        <v>1415.76</v>
      </c>
      <c r="I959">
        <v>15.71166667</v>
      </c>
      <c r="J959">
        <v>2</v>
      </c>
      <c r="K959">
        <v>200</v>
      </c>
      <c r="L959">
        <v>3.9</v>
      </c>
      <c r="M959">
        <v>22</v>
      </c>
      <c r="N959">
        <v>8</v>
      </c>
      <c r="O959">
        <v>4</v>
      </c>
      <c r="P959">
        <v>11</v>
      </c>
      <c r="Q959">
        <v>2017</v>
      </c>
      <c r="R959">
        <v>13.71428571</v>
      </c>
      <c r="S959">
        <v>3960</v>
      </c>
      <c r="T959">
        <v>23.99</v>
      </c>
      <c r="U959">
        <v>4.3</v>
      </c>
      <c r="V959">
        <v>12.37535714</v>
      </c>
      <c r="W959">
        <v>89.99</v>
      </c>
      <c r="X959">
        <v>4.0999999999999996</v>
      </c>
      <c r="Y959">
        <v>16.99038462</v>
      </c>
      <c r="Z959">
        <v>58.99</v>
      </c>
      <c r="AA959">
        <v>3.9</v>
      </c>
      <c r="AB959">
        <v>15.71166667</v>
      </c>
      <c r="AC959">
        <v>58.99</v>
      </c>
      <c r="AD959" s="1">
        <v>43042</v>
      </c>
      <c r="AE959" t="s">
        <v>115</v>
      </c>
    </row>
    <row r="960" spans="1:31" x14ac:dyDescent="0.3">
      <c r="A960" t="s">
        <v>60</v>
      </c>
      <c r="B960" t="s">
        <v>33</v>
      </c>
      <c r="C960">
        <v>35</v>
      </c>
      <c r="D960">
        <v>591</v>
      </c>
      <c r="E960">
        <v>26</v>
      </c>
      <c r="F960">
        <v>91</v>
      </c>
      <c r="G960">
        <v>140.76923076923077</v>
      </c>
      <c r="H960">
        <v>3660</v>
      </c>
      <c r="I960">
        <v>19.17230769</v>
      </c>
      <c r="J960">
        <v>3</v>
      </c>
      <c r="K960">
        <v>444</v>
      </c>
      <c r="L960">
        <v>4</v>
      </c>
      <c r="M960">
        <v>22</v>
      </c>
      <c r="N960">
        <v>8</v>
      </c>
      <c r="O960">
        <v>4</v>
      </c>
      <c r="P960">
        <v>11</v>
      </c>
      <c r="Q960">
        <v>2017</v>
      </c>
      <c r="R960">
        <v>35.135135140000003</v>
      </c>
      <c r="S960">
        <v>4480</v>
      </c>
      <c r="T960">
        <v>133</v>
      </c>
      <c r="U960">
        <v>4.2</v>
      </c>
      <c r="V960">
        <v>19.916666670000001</v>
      </c>
      <c r="W960">
        <v>108</v>
      </c>
      <c r="X960">
        <v>4.2</v>
      </c>
      <c r="Y960">
        <v>15.908461539999999</v>
      </c>
      <c r="Z960">
        <v>174.43333329999999</v>
      </c>
      <c r="AA960">
        <v>3.8</v>
      </c>
      <c r="AB960">
        <v>20.992777780000001</v>
      </c>
      <c r="AC960">
        <v>149.47499999999999</v>
      </c>
      <c r="AD960" s="1">
        <v>43041</v>
      </c>
      <c r="AE960" t="s">
        <v>115</v>
      </c>
    </row>
    <row r="961" spans="1:31" x14ac:dyDescent="0.3">
      <c r="A961" t="s">
        <v>74</v>
      </c>
      <c r="B961" t="s">
        <v>26</v>
      </c>
      <c r="C961">
        <v>38</v>
      </c>
      <c r="D961">
        <v>735</v>
      </c>
      <c r="E961">
        <v>32</v>
      </c>
      <c r="F961">
        <v>97</v>
      </c>
      <c r="G961">
        <v>44.427187500000002</v>
      </c>
      <c r="H961">
        <v>1421.67</v>
      </c>
      <c r="I961">
        <v>13.95875</v>
      </c>
      <c r="J961">
        <v>5</v>
      </c>
      <c r="K961">
        <v>800</v>
      </c>
      <c r="L961">
        <v>4.2</v>
      </c>
      <c r="M961">
        <v>22</v>
      </c>
      <c r="N961">
        <v>8</v>
      </c>
      <c r="O961">
        <v>4</v>
      </c>
      <c r="P961">
        <v>11</v>
      </c>
      <c r="Q961">
        <v>2017</v>
      </c>
      <c r="R961">
        <v>43.835616440000003</v>
      </c>
      <c r="S961">
        <v>8000</v>
      </c>
      <c r="T961">
        <v>89.9</v>
      </c>
      <c r="U961">
        <v>3.9</v>
      </c>
      <c r="V961">
        <v>16.294</v>
      </c>
      <c r="W961">
        <v>44.154444439999999</v>
      </c>
      <c r="X961">
        <v>4.2</v>
      </c>
      <c r="Y961">
        <v>13.95875</v>
      </c>
      <c r="Z961">
        <v>40.531818180000002</v>
      </c>
      <c r="AA961">
        <v>4</v>
      </c>
      <c r="AB961">
        <v>15.832727269999999</v>
      </c>
      <c r="AC961">
        <v>45.9</v>
      </c>
      <c r="AD961" s="1">
        <v>43041</v>
      </c>
      <c r="AE961" t="s">
        <v>122</v>
      </c>
    </row>
    <row r="962" spans="1:31" x14ac:dyDescent="0.3">
      <c r="A962" t="s">
        <v>83</v>
      </c>
      <c r="B962" t="s">
        <v>36</v>
      </c>
      <c r="C962">
        <v>36</v>
      </c>
      <c r="D962">
        <v>450</v>
      </c>
      <c r="E962">
        <v>17</v>
      </c>
      <c r="F962">
        <v>339</v>
      </c>
      <c r="G962">
        <v>99</v>
      </c>
      <c r="H962">
        <v>1683</v>
      </c>
      <c r="I962">
        <v>32.863529409999998</v>
      </c>
      <c r="J962">
        <v>1</v>
      </c>
      <c r="K962">
        <v>9000</v>
      </c>
      <c r="L962">
        <v>4.0999999999999996</v>
      </c>
      <c r="M962">
        <v>22</v>
      </c>
      <c r="N962">
        <v>8</v>
      </c>
      <c r="O962">
        <v>4</v>
      </c>
      <c r="P962">
        <v>11</v>
      </c>
      <c r="Q962">
        <v>2017</v>
      </c>
      <c r="R962">
        <v>16.190476189999998</v>
      </c>
      <c r="S962">
        <v>19656</v>
      </c>
      <c r="T962">
        <v>52.406944439999997</v>
      </c>
      <c r="U962">
        <v>4.0999999999999996</v>
      </c>
      <c r="V962">
        <v>17.06747253</v>
      </c>
      <c r="W962">
        <v>53.648281249999997</v>
      </c>
      <c r="X962">
        <v>4.2</v>
      </c>
      <c r="Y962">
        <v>16.075862069999999</v>
      </c>
      <c r="Z962">
        <v>53.785714290000001</v>
      </c>
      <c r="AA962">
        <v>4.0999999999999996</v>
      </c>
      <c r="AB962">
        <v>18.27550725</v>
      </c>
      <c r="AC962">
        <v>99</v>
      </c>
      <c r="AD962" s="1">
        <v>43041</v>
      </c>
      <c r="AE962" t="s">
        <v>115</v>
      </c>
    </row>
    <row r="963" spans="1:31" x14ac:dyDescent="0.3">
      <c r="A963" t="s">
        <v>29</v>
      </c>
      <c r="B963" t="s">
        <v>30</v>
      </c>
      <c r="C963">
        <v>45</v>
      </c>
      <c r="D963">
        <v>236</v>
      </c>
      <c r="E963">
        <v>6</v>
      </c>
      <c r="F963">
        <v>36</v>
      </c>
      <c r="G963">
        <v>98.899999999999991</v>
      </c>
      <c r="H963">
        <v>593.4</v>
      </c>
      <c r="I963">
        <v>16.14</v>
      </c>
      <c r="J963">
        <v>1</v>
      </c>
      <c r="K963">
        <v>173</v>
      </c>
      <c r="L963">
        <v>4</v>
      </c>
      <c r="M963">
        <v>22</v>
      </c>
      <c r="N963">
        <v>8</v>
      </c>
      <c r="O963">
        <v>4</v>
      </c>
      <c r="P963">
        <v>11</v>
      </c>
      <c r="Q963">
        <v>2017</v>
      </c>
      <c r="R963">
        <v>16.21621622</v>
      </c>
      <c r="S963">
        <v>2808</v>
      </c>
      <c r="T963">
        <v>149.99</v>
      </c>
      <c r="U963">
        <v>4.2</v>
      </c>
      <c r="V963">
        <v>42.517222220000001</v>
      </c>
      <c r="W963">
        <v>98.9</v>
      </c>
      <c r="X963">
        <v>4</v>
      </c>
      <c r="Y963">
        <v>16.14</v>
      </c>
      <c r="Z963">
        <v>109.9</v>
      </c>
      <c r="AA963">
        <v>3.5</v>
      </c>
      <c r="AB963">
        <v>15.52</v>
      </c>
      <c r="AC963">
        <v>98.9</v>
      </c>
      <c r="AD963" s="1">
        <v>43040</v>
      </c>
      <c r="AE963" t="s">
        <v>122</v>
      </c>
    </row>
    <row r="964" spans="1:31" x14ac:dyDescent="0.3">
      <c r="A964" t="s">
        <v>50</v>
      </c>
      <c r="B964" t="s">
        <v>26</v>
      </c>
      <c r="C964">
        <v>55</v>
      </c>
      <c r="D964">
        <v>312</v>
      </c>
      <c r="E964">
        <v>22</v>
      </c>
      <c r="F964">
        <v>97</v>
      </c>
      <c r="G964">
        <v>99</v>
      </c>
      <c r="H964">
        <v>2178</v>
      </c>
      <c r="I964">
        <v>16.194615379999998</v>
      </c>
      <c r="J964">
        <v>1</v>
      </c>
      <c r="K964">
        <v>1550</v>
      </c>
      <c r="L964">
        <v>3.3</v>
      </c>
      <c r="M964">
        <v>22</v>
      </c>
      <c r="N964">
        <v>8</v>
      </c>
      <c r="O964">
        <v>4</v>
      </c>
      <c r="P964">
        <v>11</v>
      </c>
      <c r="Q964">
        <v>2017</v>
      </c>
      <c r="R964">
        <v>59.459459459999998</v>
      </c>
      <c r="S964">
        <v>20944</v>
      </c>
      <c r="T964">
        <v>89.9</v>
      </c>
      <c r="U964">
        <v>3.9</v>
      </c>
      <c r="V964">
        <v>16.294</v>
      </c>
      <c r="W964">
        <v>99</v>
      </c>
      <c r="X964">
        <v>3.3</v>
      </c>
      <c r="Y964">
        <v>18.796363639999999</v>
      </c>
      <c r="Z964">
        <v>40.531818180000002</v>
      </c>
      <c r="AA964">
        <v>4</v>
      </c>
      <c r="AB964">
        <v>15.832727269999999</v>
      </c>
      <c r="AC964">
        <v>99</v>
      </c>
      <c r="AD964" s="1">
        <v>43040</v>
      </c>
      <c r="AE964" t="s">
        <v>115</v>
      </c>
    </row>
    <row r="965" spans="1:31" x14ac:dyDescent="0.3">
      <c r="A965" t="s">
        <v>27</v>
      </c>
      <c r="B965" t="s">
        <v>36</v>
      </c>
      <c r="C965">
        <v>58</v>
      </c>
      <c r="D965">
        <v>340</v>
      </c>
      <c r="E965">
        <v>82</v>
      </c>
      <c r="F965">
        <v>339</v>
      </c>
      <c r="G965">
        <v>53.630487804878044</v>
      </c>
      <c r="H965">
        <v>4397.7</v>
      </c>
      <c r="I965">
        <v>17.7532</v>
      </c>
      <c r="J965">
        <v>2</v>
      </c>
      <c r="K965">
        <v>1500</v>
      </c>
      <c r="L965">
        <v>4</v>
      </c>
      <c r="M965">
        <v>22</v>
      </c>
      <c r="N965">
        <v>8</v>
      </c>
      <c r="O965">
        <v>4</v>
      </c>
      <c r="P965">
        <v>11</v>
      </c>
      <c r="Q965">
        <v>2017</v>
      </c>
      <c r="R965">
        <v>37.614678900000001</v>
      </c>
      <c r="S965">
        <v>19800</v>
      </c>
      <c r="T965">
        <v>52.406944439999997</v>
      </c>
      <c r="U965">
        <v>4.0999999999999996</v>
      </c>
      <c r="V965">
        <v>17.06747253</v>
      </c>
      <c r="W965">
        <v>53.648281249999997</v>
      </c>
      <c r="X965">
        <v>4.2</v>
      </c>
      <c r="Y965">
        <v>16.075862069999999</v>
      </c>
      <c r="Z965">
        <v>53.785714290000001</v>
      </c>
      <c r="AA965">
        <v>4.0999999999999996</v>
      </c>
      <c r="AB965">
        <v>18.27550725</v>
      </c>
      <c r="AC965">
        <v>59.9</v>
      </c>
      <c r="AD965" s="1">
        <v>43040</v>
      </c>
      <c r="AE965" t="s">
        <v>115</v>
      </c>
    </row>
    <row r="966" spans="1:31" x14ac:dyDescent="0.3">
      <c r="A966" t="s">
        <v>69</v>
      </c>
      <c r="B966" t="s">
        <v>36</v>
      </c>
      <c r="C966">
        <v>59</v>
      </c>
      <c r="D966">
        <v>341</v>
      </c>
      <c r="E966">
        <v>9</v>
      </c>
      <c r="F966">
        <v>339</v>
      </c>
      <c r="G966">
        <v>55.055555555555557</v>
      </c>
      <c r="H966">
        <v>495.5</v>
      </c>
      <c r="I966">
        <v>45.696666669999999</v>
      </c>
      <c r="J966">
        <v>2</v>
      </c>
      <c r="K966">
        <v>1850</v>
      </c>
      <c r="L966">
        <v>4.3</v>
      </c>
      <c r="M966">
        <v>22</v>
      </c>
      <c r="N966">
        <v>8</v>
      </c>
      <c r="O966">
        <v>4</v>
      </c>
      <c r="P966">
        <v>11</v>
      </c>
      <c r="Q966">
        <v>2017</v>
      </c>
      <c r="R966">
        <v>8.7378640779999994</v>
      </c>
      <c r="S966">
        <v>32560</v>
      </c>
      <c r="T966">
        <v>52.406944439999997</v>
      </c>
      <c r="U966">
        <v>4.0999999999999996</v>
      </c>
      <c r="V966">
        <v>17.06747253</v>
      </c>
      <c r="W966">
        <v>53.648281249999997</v>
      </c>
      <c r="X966">
        <v>4.2</v>
      </c>
      <c r="Y966">
        <v>16.075862069999999</v>
      </c>
      <c r="Z966">
        <v>53.785714290000001</v>
      </c>
      <c r="AA966">
        <v>4.0999999999999996</v>
      </c>
      <c r="AB966">
        <v>18.27550725</v>
      </c>
      <c r="AC966">
        <v>59.9</v>
      </c>
      <c r="AD966" s="1">
        <v>43040</v>
      </c>
      <c r="AE966" t="s">
        <v>114</v>
      </c>
    </row>
    <row r="967" spans="1:31" x14ac:dyDescent="0.3">
      <c r="A967" t="s">
        <v>41</v>
      </c>
      <c r="B967" t="s">
        <v>32</v>
      </c>
      <c r="C967">
        <v>60</v>
      </c>
      <c r="D967">
        <v>2644</v>
      </c>
      <c r="E967">
        <v>2</v>
      </c>
      <c r="F967">
        <v>81</v>
      </c>
      <c r="G967">
        <v>325</v>
      </c>
      <c r="H967">
        <v>650</v>
      </c>
      <c r="I967">
        <v>19.545000000000002</v>
      </c>
      <c r="J967">
        <v>6</v>
      </c>
      <c r="K967">
        <v>400</v>
      </c>
      <c r="L967">
        <v>4.2</v>
      </c>
      <c r="M967">
        <v>22</v>
      </c>
      <c r="N967">
        <v>9</v>
      </c>
      <c r="O967">
        <v>2</v>
      </c>
      <c r="P967">
        <v>10</v>
      </c>
      <c r="Q967">
        <v>2017</v>
      </c>
      <c r="R967">
        <v>5.4054054049999998</v>
      </c>
      <c r="S967">
        <v>2992</v>
      </c>
      <c r="T967">
        <v>23.99</v>
      </c>
      <c r="U967">
        <v>4.3</v>
      </c>
      <c r="V967">
        <v>13.13666667</v>
      </c>
      <c r="W967">
        <v>89.99</v>
      </c>
      <c r="X967">
        <v>4.0999999999999996</v>
      </c>
      <c r="Y967">
        <v>16.56291667</v>
      </c>
      <c r="Z967">
        <v>58.99</v>
      </c>
      <c r="AA967">
        <v>3.9</v>
      </c>
      <c r="AB967">
        <v>19.065263160000001</v>
      </c>
      <c r="AC967">
        <v>325</v>
      </c>
      <c r="AD967" s="1">
        <v>43039</v>
      </c>
      <c r="AE967" t="s">
        <v>114</v>
      </c>
    </row>
    <row r="968" spans="1:31" x14ac:dyDescent="0.3">
      <c r="A968" t="s">
        <v>71</v>
      </c>
      <c r="B968" t="s">
        <v>35</v>
      </c>
      <c r="C968">
        <v>49</v>
      </c>
      <c r="D968">
        <v>100</v>
      </c>
      <c r="E968">
        <v>28</v>
      </c>
      <c r="F968">
        <v>38</v>
      </c>
      <c r="G968">
        <v>21.542857142857144</v>
      </c>
      <c r="H968">
        <v>603.20000000000005</v>
      </c>
      <c r="I968">
        <v>13.534285710000001</v>
      </c>
      <c r="J968">
        <v>4</v>
      </c>
      <c r="K968">
        <v>150</v>
      </c>
      <c r="L968">
        <v>4.2</v>
      </c>
      <c r="M968">
        <v>22</v>
      </c>
      <c r="N968">
        <v>9</v>
      </c>
      <c r="O968">
        <v>2</v>
      </c>
      <c r="P968">
        <v>10</v>
      </c>
      <c r="Q968">
        <v>2017</v>
      </c>
      <c r="R968">
        <v>23.728813559999999</v>
      </c>
      <c r="S968">
        <v>2304</v>
      </c>
      <c r="T968">
        <v>21.542857139999999</v>
      </c>
      <c r="U968">
        <v>4.2</v>
      </c>
      <c r="V968">
        <v>13.534285710000001</v>
      </c>
      <c r="W968">
        <v>20.666666670000001</v>
      </c>
      <c r="X968">
        <v>3.9</v>
      </c>
      <c r="Y968">
        <v>12.803333329999999</v>
      </c>
      <c r="Z968">
        <v>21.542857139999999</v>
      </c>
      <c r="AA968">
        <v>4.2</v>
      </c>
      <c r="AB968">
        <v>13.534285710000001</v>
      </c>
      <c r="AC968">
        <v>19.899999999999999</v>
      </c>
      <c r="AD968" s="1">
        <v>43038</v>
      </c>
      <c r="AE968" t="s">
        <v>114</v>
      </c>
    </row>
    <row r="969" spans="1:31" x14ac:dyDescent="0.3">
      <c r="A969" t="s">
        <v>50</v>
      </c>
      <c r="B969" t="s">
        <v>26</v>
      </c>
      <c r="C969">
        <v>55</v>
      </c>
      <c r="D969">
        <v>312</v>
      </c>
      <c r="E969">
        <v>8</v>
      </c>
      <c r="F969">
        <v>50</v>
      </c>
      <c r="G969">
        <v>99</v>
      </c>
      <c r="H969">
        <v>792</v>
      </c>
      <c r="I969">
        <v>16.353750000000002</v>
      </c>
      <c r="J969">
        <v>1</v>
      </c>
      <c r="K969">
        <v>1550</v>
      </c>
      <c r="L969">
        <v>3.3</v>
      </c>
      <c r="M969">
        <v>22</v>
      </c>
      <c r="N969">
        <v>9</v>
      </c>
      <c r="O969">
        <v>2</v>
      </c>
      <c r="P969">
        <v>10</v>
      </c>
      <c r="Q969">
        <v>2017</v>
      </c>
      <c r="R969">
        <v>21.621621619999999</v>
      </c>
      <c r="S969">
        <v>20944</v>
      </c>
      <c r="T969">
        <v>83.64961538</v>
      </c>
      <c r="U969">
        <v>3.9</v>
      </c>
      <c r="V969">
        <v>21.57214286</v>
      </c>
      <c r="W969">
        <v>99</v>
      </c>
      <c r="X969">
        <v>3.3</v>
      </c>
      <c r="Y969">
        <v>16.353750000000002</v>
      </c>
      <c r="Z969">
        <v>45.95</v>
      </c>
      <c r="AA969">
        <v>4</v>
      </c>
      <c r="AB969">
        <v>15.1</v>
      </c>
      <c r="AC969">
        <v>98.95</v>
      </c>
      <c r="AD969" s="1">
        <v>43038</v>
      </c>
      <c r="AE969" t="s">
        <v>115</v>
      </c>
    </row>
    <row r="970" spans="1:31" x14ac:dyDescent="0.3">
      <c r="A970" t="s">
        <v>46</v>
      </c>
      <c r="B970" t="s">
        <v>40</v>
      </c>
      <c r="C970">
        <v>33</v>
      </c>
      <c r="D970">
        <v>897</v>
      </c>
      <c r="E970">
        <v>10</v>
      </c>
      <c r="F970">
        <v>33</v>
      </c>
      <c r="G970">
        <v>119.99000000000001</v>
      </c>
      <c r="H970">
        <v>1199.9000000000001</v>
      </c>
      <c r="I970">
        <v>19.997</v>
      </c>
      <c r="J970">
        <v>1</v>
      </c>
      <c r="K970">
        <v>1600</v>
      </c>
      <c r="L970">
        <v>4.3</v>
      </c>
      <c r="M970">
        <v>22</v>
      </c>
      <c r="N970">
        <v>9</v>
      </c>
      <c r="O970">
        <v>2</v>
      </c>
      <c r="P970">
        <v>10</v>
      </c>
      <c r="Q970">
        <v>2017</v>
      </c>
      <c r="R970">
        <v>9.0090090089999997</v>
      </c>
      <c r="S970">
        <v>15750</v>
      </c>
      <c r="T970">
        <v>99.99</v>
      </c>
      <c r="U970">
        <v>4.2</v>
      </c>
      <c r="V970">
        <v>16.95</v>
      </c>
      <c r="W970">
        <v>119.99</v>
      </c>
      <c r="X970">
        <v>4.3</v>
      </c>
      <c r="Y970">
        <v>19.997</v>
      </c>
      <c r="Z970">
        <v>119.99</v>
      </c>
      <c r="AA970">
        <v>4.3</v>
      </c>
      <c r="AB970">
        <v>19.997</v>
      </c>
      <c r="AC970">
        <v>119.94</v>
      </c>
      <c r="AD970" s="1">
        <v>43038</v>
      </c>
      <c r="AE970" t="s">
        <v>115</v>
      </c>
    </row>
    <row r="971" spans="1:31" x14ac:dyDescent="0.3">
      <c r="A971" t="s">
        <v>67</v>
      </c>
      <c r="B971" t="s">
        <v>33</v>
      </c>
      <c r="C971">
        <v>33</v>
      </c>
      <c r="D971">
        <v>523</v>
      </c>
      <c r="E971">
        <v>1</v>
      </c>
      <c r="F971">
        <v>43</v>
      </c>
      <c r="G971">
        <v>134.9</v>
      </c>
      <c r="H971">
        <v>134.9</v>
      </c>
      <c r="I971">
        <v>6.81</v>
      </c>
      <c r="J971">
        <v>3</v>
      </c>
      <c r="K971">
        <v>584</v>
      </c>
      <c r="L971">
        <v>4.2</v>
      </c>
      <c r="M971">
        <v>22</v>
      </c>
      <c r="N971">
        <v>9</v>
      </c>
      <c r="O971">
        <v>2</v>
      </c>
      <c r="P971">
        <v>10</v>
      </c>
      <c r="Q971">
        <v>2017</v>
      </c>
      <c r="R971">
        <v>1.5151515149999999</v>
      </c>
      <c r="S971">
        <v>2288</v>
      </c>
      <c r="T971">
        <v>134.9</v>
      </c>
      <c r="U971">
        <v>4.2</v>
      </c>
      <c r="V971">
        <v>6.81</v>
      </c>
      <c r="W971">
        <v>134.9</v>
      </c>
      <c r="X971">
        <v>4.2</v>
      </c>
      <c r="Y971">
        <v>6.81</v>
      </c>
      <c r="Z971">
        <v>232.49</v>
      </c>
      <c r="AA971">
        <v>3.8</v>
      </c>
      <c r="AB971">
        <v>14.2125</v>
      </c>
      <c r="AC971">
        <v>148.7785714</v>
      </c>
      <c r="AD971" s="1">
        <v>43037</v>
      </c>
      <c r="AE971" t="s">
        <v>122</v>
      </c>
    </row>
    <row r="972" spans="1:31" x14ac:dyDescent="0.3">
      <c r="A972" t="s">
        <v>78</v>
      </c>
      <c r="B972" t="s">
        <v>36</v>
      </c>
      <c r="C972">
        <v>58</v>
      </c>
      <c r="D972">
        <v>1893</v>
      </c>
      <c r="E972">
        <v>17</v>
      </c>
      <c r="F972">
        <v>146</v>
      </c>
      <c r="G972">
        <v>95.29</v>
      </c>
      <c r="H972">
        <v>1619.93</v>
      </c>
      <c r="I972">
        <v>41.089411759999997</v>
      </c>
      <c r="J972">
        <v>1</v>
      </c>
      <c r="K972">
        <v>5950</v>
      </c>
      <c r="L972">
        <v>4.3</v>
      </c>
      <c r="M972">
        <v>22</v>
      </c>
      <c r="N972">
        <v>9</v>
      </c>
      <c r="O972">
        <v>2</v>
      </c>
      <c r="P972">
        <v>10</v>
      </c>
      <c r="Q972">
        <v>2017</v>
      </c>
      <c r="R972">
        <v>17.346938779999999</v>
      </c>
      <c r="S972">
        <v>8000</v>
      </c>
      <c r="T972">
        <v>59.9</v>
      </c>
      <c r="U972">
        <v>4.0999999999999996</v>
      </c>
      <c r="V972">
        <v>18.065897440000001</v>
      </c>
      <c r="W972">
        <v>59.9</v>
      </c>
      <c r="X972">
        <v>4.2</v>
      </c>
      <c r="Y972">
        <v>17.595483869999999</v>
      </c>
      <c r="Z972">
        <v>59.9</v>
      </c>
      <c r="AA972">
        <v>4.0999999999999996</v>
      </c>
      <c r="AB972">
        <v>16.814166669999999</v>
      </c>
      <c r="AC972">
        <v>102.5</v>
      </c>
      <c r="AD972" s="1">
        <v>43037</v>
      </c>
      <c r="AE972" t="s">
        <v>114</v>
      </c>
    </row>
    <row r="973" spans="1:31" x14ac:dyDescent="0.3">
      <c r="A973" t="s">
        <v>55</v>
      </c>
      <c r="B973" t="s">
        <v>40</v>
      </c>
      <c r="C973">
        <v>54</v>
      </c>
      <c r="D973">
        <v>1012</v>
      </c>
      <c r="E973">
        <v>2</v>
      </c>
      <c r="F973">
        <v>43</v>
      </c>
      <c r="G973">
        <v>99.99</v>
      </c>
      <c r="H973">
        <v>199.98</v>
      </c>
      <c r="I973">
        <v>15.93333333</v>
      </c>
      <c r="J973">
        <v>1</v>
      </c>
      <c r="K973">
        <v>1200</v>
      </c>
      <c r="L973">
        <v>4.2</v>
      </c>
      <c r="M973">
        <v>22</v>
      </c>
      <c r="N973">
        <v>9</v>
      </c>
      <c r="O973">
        <v>2</v>
      </c>
      <c r="P973">
        <v>10</v>
      </c>
      <c r="Q973">
        <v>2017</v>
      </c>
      <c r="R973">
        <v>1.801801802</v>
      </c>
      <c r="S973">
        <v>15750</v>
      </c>
      <c r="T973">
        <v>99.99</v>
      </c>
      <c r="U973">
        <v>4.2</v>
      </c>
      <c r="V973">
        <v>16.95</v>
      </c>
      <c r="W973">
        <v>119.99</v>
      </c>
      <c r="X973">
        <v>4.3</v>
      </c>
      <c r="Y973">
        <v>19.997</v>
      </c>
      <c r="Z973">
        <v>99.99</v>
      </c>
      <c r="AA973">
        <v>4.2</v>
      </c>
      <c r="AB973">
        <v>16.95</v>
      </c>
      <c r="AC973">
        <v>99.99</v>
      </c>
      <c r="AD973" s="1">
        <v>43037</v>
      </c>
      <c r="AE973" t="s">
        <v>122</v>
      </c>
    </row>
    <row r="974" spans="1:31" x14ac:dyDescent="0.3">
      <c r="A974" t="s">
        <v>67</v>
      </c>
      <c r="B974" t="s">
        <v>33</v>
      </c>
      <c r="C974">
        <v>33</v>
      </c>
      <c r="D974">
        <v>523</v>
      </c>
      <c r="E974">
        <v>1</v>
      </c>
      <c r="F974">
        <v>43</v>
      </c>
      <c r="G974">
        <v>134.9</v>
      </c>
      <c r="H974">
        <v>134.9</v>
      </c>
      <c r="I974">
        <v>6.81</v>
      </c>
      <c r="J974">
        <v>3</v>
      </c>
      <c r="K974">
        <v>584</v>
      </c>
      <c r="L974">
        <v>4.2</v>
      </c>
      <c r="M974">
        <v>22</v>
      </c>
      <c r="N974">
        <v>9</v>
      </c>
      <c r="O974">
        <v>2</v>
      </c>
      <c r="P974">
        <v>10</v>
      </c>
      <c r="Q974">
        <v>2017</v>
      </c>
      <c r="R974">
        <v>1.5151515149999999</v>
      </c>
      <c r="S974">
        <v>2288</v>
      </c>
      <c r="T974">
        <v>134.9</v>
      </c>
      <c r="U974">
        <v>4.2</v>
      </c>
      <c r="V974">
        <v>6.81</v>
      </c>
      <c r="W974">
        <v>134.9</v>
      </c>
      <c r="X974">
        <v>4.2</v>
      </c>
      <c r="Y974">
        <v>6.81</v>
      </c>
      <c r="Z974">
        <v>232.49</v>
      </c>
      <c r="AA974">
        <v>3.8</v>
      </c>
      <c r="AB974">
        <v>14.2125</v>
      </c>
      <c r="AC974">
        <v>148.7785714</v>
      </c>
      <c r="AD974" s="1">
        <v>43036</v>
      </c>
      <c r="AE974" t="s">
        <v>122</v>
      </c>
    </row>
    <row r="975" spans="1:31" x14ac:dyDescent="0.3">
      <c r="A975" t="s">
        <v>59</v>
      </c>
      <c r="B975" t="s">
        <v>32</v>
      </c>
      <c r="C975">
        <v>49</v>
      </c>
      <c r="D975">
        <v>1495</v>
      </c>
      <c r="E975">
        <v>3</v>
      </c>
      <c r="F975">
        <v>81</v>
      </c>
      <c r="G975">
        <v>84.99</v>
      </c>
      <c r="H975">
        <v>254.97</v>
      </c>
      <c r="I975">
        <v>19.61</v>
      </c>
      <c r="J975">
        <v>3</v>
      </c>
      <c r="K975">
        <v>600</v>
      </c>
      <c r="L975">
        <v>3.8</v>
      </c>
      <c r="M975">
        <v>22</v>
      </c>
      <c r="N975">
        <v>9</v>
      </c>
      <c r="O975">
        <v>2</v>
      </c>
      <c r="P975">
        <v>10</v>
      </c>
      <c r="Q975">
        <v>2017</v>
      </c>
      <c r="R975">
        <v>3.125</v>
      </c>
      <c r="S975">
        <v>8151</v>
      </c>
      <c r="T975">
        <v>23.99</v>
      </c>
      <c r="U975">
        <v>4.3</v>
      </c>
      <c r="V975">
        <v>13.13666667</v>
      </c>
      <c r="W975">
        <v>89.99</v>
      </c>
      <c r="X975">
        <v>4.0999999999999996</v>
      </c>
      <c r="Y975">
        <v>16.56291667</v>
      </c>
      <c r="Z975">
        <v>58.99</v>
      </c>
      <c r="AA975">
        <v>3.9</v>
      </c>
      <c r="AB975">
        <v>19.065263160000001</v>
      </c>
      <c r="AC975">
        <v>84.99</v>
      </c>
      <c r="AD975" s="1">
        <v>43036</v>
      </c>
      <c r="AE975" t="s">
        <v>115</v>
      </c>
    </row>
    <row r="976" spans="1:31" x14ac:dyDescent="0.3">
      <c r="A976" t="s">
        <v>69</v>
      </c>
      <c r="B976" t="s">
        <v>36</v>
      </c>
      <c r="C976">
        <v>59</v>
      </c>
      <c r="D976">
        <v>341</v>
      </c>
      <c r="E976">
        <v>13</v>
      </c>
      <c r="F976">
        <v>43</v>
      </c>
      <c r="G976">
        <v>59.900000000000006</v>
      </c>
      <c r="H976">
        <v>778.7</v>
      </c>
      <c r="I976">
        <v>18.981538459999999</v>
      </c>
      <c r="J976">
        <v>2</v>
      </c>
      <c r="K976">
        <v>1850</v>
      </c>
      <c r="L976">
        <v>4.3</v>
      </c>
      <c r="M976">
        <v>22</v>
      </c>
      <c r="N976">
        <v>9</v>
      </c>
      <c r="O976">
        <v>2</v>
      </c>
      <c r="P976">
        <v>10</v>
      </c>
      <c r="Q976">
        <v>2017</v>
      </c>
      <c r="R976">
        <v>12.62135922</v>
      </c>
      <c r="S976">
        <v>32560</v>
      </c>
      <c r="T976">
        <v>59.9</v>
      </c>
      <c r="U976">
        <v>4.0999999999999996</v>
      </c>
      <c r="V976">
        <v>18.065897440000001</v>
      </c>
      <c r="W976">
        <v>59.9</v>
      </c>
      <c r="X976">
        <v>4.2</v>
      </c>
      <c r="Y976">
        <v>17.595483869999999</v>
      </c>
      <c r="Z976">
        <v>59.9</v>
      </c>
      <c r="AA976">
        <v>4.0999999999999996</v>
      </c>
      <c r="AB976">
        <v>16.814166669999999</v>
      </c>
      <c r="AC976">
        <v>59.9</v>
      </c>
      <c r="AD976" s="1">
        <v>43036</v>
      </c>
      <c r="AE976" t="s">
        <v>123</v>
      </c>
    </row>
    <row r="977" spans="1:31" x14ac:dyDescent="0.3">
      <c r="A977" t="s">
        <v>42</v>
      </c>
      <c r="B977" t="s">
        <v>32</v>
      </c>
      <c r="C977">
        <v>59</v>
      </c>
      <c r="D977">
        <v>492</v>
      </c>
      <c r="E977">
        <v>19</v>
      </c>
      <c r="F977">
        <v>81</v>
      </c>
      <c r="G977">
        <v>58.989999999999995</v>
      </c>
      <c r="H977">
        <v>1120.81</v>
      </c>
      <c r="I977">
        <v>19.065263160000001</v>
      </c>
      <c r="J977">
        <v>2</v>
      </c>
      <c r="K977">
        <v>200</v>
      </c>
      <c r="L977">
        <v>3.9</v>
      </c>
      <c r="M977">
        <v>22</v>
      </c>
      <c r="N977">
        <v>9</v>
      </c>
      <c r="O977">
        <v>2</v>
      </c>
      <c r="P977">
        <v>10</v>
      </c>
      <c r="Q977">
        <v>2017</v>
      </c>
      <c r="R977">
        <v>10.85714286</v>
      </c>
      <c r="S977">
        <v>3960</v>
      </c>
      <c r="T977">
        <v>23.99</v>
      </c>
      <c r="U977">
        <v>4.3</v>
      </c>
      <c r="V977">
        <v>13.13666667</v>
      </c>
      <c r="W977">
        <v>89.99</v>
      </c>
      <c r="X977">
        <v>4.0999999999999996</v>
      </c>
      <c r="Y977">
        <v>16.56291667</v>
      </c>
      <c r="Z977">
        <v>58.99</v>
      </c>
      <c r="AA977">
        <v>3.9</v>
      </c>
      <c r="AB977">
        <v>19.065263160000001</v>
      </c>
      <c r="AC977">
        <v>58.99</v>
      </c>
      <c r="AD977" s="1">
        <v>43036</v>
      </c>
      <c r="AE977" t="s">
        <v>115</v>
      </c>
    </row>
    <row r="978" spans="1:31" x14ac:dyDescent="0.3">
      <c r="A978" t="s">
        <v>50</v>
      </c>
      <c r="B978" t="s">
        <v>26</v>
      </c>
      <c r="C978">
        <v>55</v>
      </c>
      <c r="D978">
        <v>312</v>
      </c>
      <c r="E978">
        <v>8</v>
      </c>
      <c r="F978">
        <v>50</v>
      </c>
      <c r="G978">
        <v>99</v>
      </c>
      <c r="H978">
        <v>792</v>
      </c>
      <c r="I978">
        <v>16.353750000000002</v>
      </c>
      <c r="J978">
        <v>1</v>
      </c>
      <c r="K978">
        <v>1550</v>
      </c>
      <c r="L978">
        <v>3.3</v>
      </c>
      <c r="M978">
        <v>22</v>
      </c>
      <c r="N978">
        <v>9</v>
      </c>
      <c r="O978">
        <v>2</v>
      </c>
      <c r="P978">
        <v>10</v>
      </c>
      <c r="Q978">
        <v>2017</v>
      </c>
      <c r="R978">
        <v>21.621621619999999</v>
      </c>
      <c r="S978">
        <v>20944</v>
      </c>
      <c r="T978">
        <v>83.64961538</v>
      </c>
      <c r="U978">
        <v>3.9</v>
      </c>
      <c r="V978">
        <v>21.57214286</v>
      </c>
      <c r="W978">
        <v>99</v>
      </c>
      <c r="X978">
        <v>3.3</v>
      </c>
      <c r="Y978">
        <v>16.353750000000002</v>
      </c>
      <c r="Z978">
        <v>45.95</v>
      </c>
      <c r="AA978">
        <v>4</v>
      </c>
      <c r="AB978">
        <v>15.1</v>
      </c>
      <c r="AC978">
        <v>98.95</v>
      </c>
      <c r="AD978" s="1">
        <v>43036</v>
      </c>
      <c r="AE978" t="s">
        <v>115</v>
      </c>
    </row>
    <row r="979" spans="1:31" x14ac:dyDescent="0.3">
      <c r="A979" t="s">
        <v>53</v>
      </c>
      <c r="B979" t="s">
        <v>36</v>
      </c>
      <c r="C979">
        <v>47</v>
      </c>
      <c r="D979">
        <v>1893</v>
      </c>
      <c r="E979">
        <v>12</v>
      </c>
      <c r="F979">
        <v>146</v>
      </c>
      <c r="G979">
        <v>92.160000000000011</v>
      </c>
      <c r="H979">
        <v>1105.92</v>
      </c>
      <c r="I979">
        <v>30.834166669999998</v>
      </c>
      <c r="J979">
        <v>1</v>
      </c>
      <c r="K979">
        <v>6050</v>
      </c>
      <c r="L979">
        <v>4.0999999999999996</v>
      </c>
      <c r="M979">
        <v>22</v>
      </c>
      <c r="N979">
        <v>9</v>
      </c>
      <c r="O979">
        <v>2</v>
      </c>
      <c r="P979">
        <v>10</v>
      </c>
      <c r="Q979">
        <v>2017</v>
      </c>
      <c r="R979">
        <v>15.58441558</v>
      </c>
      <c r="S979">
        <v>8000</v>
      </c>
      <c r="T979">
        <v>59.9</v>
      </c>
      <c r="U979">
        <v>4.0999999999999996</v>
      </c>
      <c r="V979">
        <v>18.065897440000001</v>
      </c>
      <c r="W979">
        <v>59.9</v>
      </c>
      <c r="X979">
        <v>4.2</v>
      </c>
      <c r="Y979">
        <v>17.595483869999999</v>
      </c>
      <c r="Z979">
        <v>59.9</v>
      </c>
      <c r="AA979">
        <v>4.0999999999999996</v>
      </c>
      <c r="AB979">
        <v>16.814166669999999</v>
      </c>
      <c r="AC979">
        <v>104.25</v>
      </c>
      <c r="AD979" s="1">
        <v>43036</v>
      </c>
      <c r="AE979" t="s">
        <v>115</v>
      </c>
    </row>
    <row r="980" spans="1:31" x14ac:dyDescent="0.3">
      <c r="A980" t="s">
        <v>82</v>
      </c>
      <c r="B980" t="s">
        <v>30</v>
      </c>
      <c r="C980">
        <v>33</v>
      </c>
      <c r="D980">
        <v>300</v>
      </c>
      <c r="E980">
        <v>1</v>
      </c>
      <c r="F980">
        <v>31</v>
      </c>
      <c r="G980">
        <v>167</v>
      </c>
      <c r="H980">
        <v>167</v>
      </c>
      <c r="I980">
        <v>14.92</v>
      </c>
      <c r="J980">
        <v>1</v>
      </c>
      <c r="K980">
        <v>207</v>
      </c>
      <c r="L980">
        <v>3.5</v>
      </c>
      <c r="M980">
        <v>22</v>
      </c>
      <c r="N980">
        <v>9</v>
      </c>
      <c r="O980">
        <v>2</v>
      </c>
      <c r="P980">
        <v>10</v>
      </c>
      <c r="Q980">
        <v>2017</v>
      </c>
      <c r="R980">
        <v>33.333333330000002</v>
      </c>
      <c r="S980">
        <v>2926</v>
      </c>
      <c r="T980">
        <v>154.69588239999999</v>
      </c>
      <c r="U980">
        <v>4.2</v>
      </c>
      <c r="V980">
        <v>43.88117647</v>
      </c>
      <c r="W980">
        <v>167</v>
      </c>
      <c r="X980">
        <v>3.5</v>
      </c>
      <c r="Y980">
        <v>14.92</v>
      </c>
      <c r="Z980">
        <v>167</v>
      </c>
      <c r="AA980">
        <v>3.5</v>
      </c>
      <c r="AB980">
        <v>14.92</v>
      </c>
      <c r="AC980">
        <v>166.95</v>
      </c>
      <c r="AD980" s="1">
        <v>43036</v>
      </c>
      <c r="AE980" t="s">
        <v>115</v>
      </c>
    </row>
    <row r="981" spans="1:31" x14ac:dyDescent="0.3">
      <c r="A981" t="s">
        <v>28</v>
      </c>
      <c r="B981" t="s">
        <v>35</v>
      </c>
      <c r="C981">
        <v>56</v>
      </c>
      <c r="D981">
        <v>237</v>
      </c>
      <c r="E981">
        <v>12</v>
      </c>
      <c r="F981">
        <v>38</v>
      </c>
      <c r="G981">
        <v>20.666666666666668</v>
      </c>
      <c r="H981">
        <v>248</v>
      </c>
      <c r="I981">
        <v>12.803333329999999</v>
      </c>
      <c r="J981">
        <v>3</v>
      </c>
      <c r="K981">
        <v>100</v>
      </c>
      <c r="L981">
        <v>3.9</v>
      </c>
      <c r="M981">
        <v>22</v>
      </c>
      <c r="N981">
        <v>9</v>
      </c>
      <c r="O981">
        <v>2</v>
      </c>
      <c r="P981">
        <v>10</v>
      </c>
      <c r="Q981">
        <v>2017</v>
      </c>
      <c r="R981">
        <v>16.438356160000001</v>
      </c>
      <c r="S981">
        <v>2304</v>
      </c>
      <c r="T981">
        <v>21.542857139999999</v>
      </c>
      <c r="U981">
        <v>4.2</v>
      </c>
      <c r="V981">
        <v>13.534285710000001</v>
      </c>
      <c r="W981">
        <v>20.666666670000001</v>
      </c>
      <c r="X981">
        <v>3.9</v>
      </c>
      <c r="Y981">
        <v>12.803333329999999</v>
      </c>
      <c r="Z981">
        <v>20.666666670000001</v>
      </c>
      <c r="AA981">
        <v>3.9</v>
      </c>
      <c r="AB981">
        <v>12.803333329999999</v>
      </c>
      <c r="AC981">
        <v>19.899999999999999</v>
      </c>
      <c r="AD981" s="1">
        <v>43035</v>
      </c>
      <c r="AE981" t="s">
        <v>116</v>
      </c>
    </row>
    <row r="982" spans="1:31" x14ac:dyDescent="0.3">
      <c r="A982" t="s">
        <v>56</v>
      </c>
      <c r="B982" t="s">
        <v>36</v>
      </c>
      <c r="C982">
        <v>57</v>
      </c>
      <c r="D982">
        <v>366</v>
      </c>
      <c r="E982">
        <v>36</v>
      </c>
      <c r="F982">
        <v>43</v>
      </c>
      <c r="G982">
        <v>59.900000000000006</v>
      </c>
      <c r="H982">
        <v>2156.4</v>
      </c>
      <c r="I982">
        <v>16.814166669999999</v>
      </c>
      <c r="J982">
        <v>2</v>
      </c>
      <c r="K982">
        <v>1650</v>
      </c>
      <c r="L982">
        <v>4.0999999999999996</v>
      </c>
      <c r="M982">
        <v>22</v>
      </c>
      <c r="N982">
        <v>9</v>
      </c>
      <c r="O982">
        <v>2</v>
      </c>
      <c r="P982">
        <v>10</v>
      </c>
      <c r="Q982">
        <v>2017</v>
      </c>
      <c r="R982">
        <v>18.18181818</v>
      </c>
      <c r="S982">
        <v>19800</v>
      </c>
      <c r="T982">
        <v>59.9</v>
      </c>
      <c r="U982">
        <v>4.0999999999999996</v>
      </c>
      <c r="V982">
        <v>18.065897440000001</v>
      </c>
      <c r="W982">
        <v>59.9</v>
      </c>
      <c r="X982">
        <v>4.2</v>
      </c>
      <c r="Y982">
        <v>17.595483869999999</v>
      </c>
      <c r="Z982">
        <v>59.9</v>
      </c>
      <c r="AA982">
        <v>4.0999999999999996</v>
      </c>
      <c r="AB982">
        <v>16.814166669999999</v>
      </c>
      <c r="AC982">
        <v>59.9</v>
      </c>
      <c r="AD982" s="1">
        <v>43035</v>
      </c>
      <c r="AE982" t="s">
        <v>123</v>
      </c>
    </row>
    <row r="983" spans="1:31" x14ac:dyDescent="0.3">
      <c r="A983" t="s">
        <v>65</v>
      </c>
      <c r="B983" t="s">
        <v>66</v>
      </c>
      <c r="C983">
        <v>49</v>
      </c>
      <c r="D983">
        <v>829</v>
      </c>
      <c r="E983">
        <v>25</v>
      </c>
      <c r="F983">
        <v>17</v>
      </c>
      <c r="G983">
        <v>38.4</v>
      </c>
      <c r="H983">
        <v>960</v>
      </c>
      <c r="I983">
        <v>13.98</v>
      </c>
      <c r="J983">
        <v>1</v>
      </c>
      <c r="K983">
        <v>850</v>
      </c>
      <c r="L983">
        <v>3.7</v>
      </c>
      <c r="M983">
        <v>22</v>
      </c>
      <c r="N983">
        <v>9</v>
      </c>
      <c r="O983">
        <v>2</v>
      </c>
      <c r="P983">
        <v>10</v>
      </c>
      <c r="Q983">
        <v>2017</v>
      </c>
      <c r="R983">
        <v>33.78378378</v>
      </c>
      <c r="S983">
        <v>10000</v>
      </c>
      <c r="T983">
        <v>75</v>
      </c>
      <c r="U983">
        <v>4.0999999999999996</v>
      </c>
      <c r="V983">
        <v>13.64</v>
      </c>
      <c r="W983">
        <v>38.4</v>
      </c>
      <c r="X983">
        <v>3.7</v>
      </c>
      <c r="Y983">
        <v>13.98</v>
      </c>
      <c r="Z983">
        <v>38.4</v>
      </c>
      <c r="AA983">
        <v>3.7</v>
      </c>
      <c r="AB983">
        <v>13.98</v>
      </c>
      <c r="AC983">
        <v>38.4</v>
      </c>
      <c r="AD983" s="1">
        <v>43035</v>
      </c>
      <c r="AE983" t="s">
        <v>116</v>
      </c>
    </row>
    <row r="984" spans="1:31" x14ac:dyDescent="0.3">
      <c r="A984" t="s">
        <v>79</v>
      </c>
      <c r="B984" t="s">
        <v>32</v>
      </c>
      <c r="C984">
        <v>55</v>
      </c>
      <c r="D984">
        <v>388</v>
      </c>
      <c r="E984">
        <v>1</v>
      </c>
      <c r="F984">
        <v>81</v>
      </c>
      <c r="G984">
        <v>29.9</v>
      </c>
      <c r="H984">
        <v>29.9</v>
      </c>
      <c r="I984">
        <v>11.85</v>
      </c>
      <c r="J984">
        <v>1</v>
      </c>
      <c r="K984">
        <v>250</v>
      </c>
      <c r="L984">
        <v>4.5</v>
      </c>
      <c r="M984">
        <v>22</v>
      </c>
      <c r="N984">
        <v>9</v>
      </c>
      <c r="O984">
        <v>2</v>
      </c>
      <c r="P984">
        <v>10</v>
      </c>
      <c r="Q984">
        <v>2017</v>
      </c>
      <c r="R984">
        <v>7.692307692</v>
      </c>
      <c r="S984">
        <v>1200</v>
      </c>
      <c r="T984">
        <v>23.99</v>
      </c>
      <c r="U984">
        <v>4.3</v>
      </c>
      <c r="V984">
        <v>13.13666667</v>
      </c>
      <c r="W984">
        <v>89.99</v>
      </c>
      <c r="X984">
        <v>4.0999999999999996</v>
      </c>
      <c r="Y984">
        <v>16.56291667</v>
      </c>
      <c r="Z984">
        <v>58.99</v>
      </c>
      <c r="AA984">
        <v>3.9</v>
      </c>
      <c r="AB984">
        <v>19.065263160000001</v>
      </c>
      <c r="AC984">
        <v>29.85</v>
      </c>
      <c r="AD984" s="1">
        <v>43035</v>
      </c>
      <c r="AE984" t="s">
        <v>122</v>
      </c>
    </row>
    <row r="985" spans="1:31" x14ac:dyDescent="0.3">
      <c r="A985" t="s">
        <v>52</v>
      </c>
      <c r="B985" t="s">
        <v>66</v>
      </c>
      <c r="C985">
        <v>41</v>
      </c>
      <c r="D985">
        <v>789</v>
      </c>
      <c r="E985">
        <v>8</v>
      </c>
      <c r="F985">
        <v>17</v>
      </c>
      <c r="G985">
        <v>38.4</v>
      </c>
      <c r="H985">
        <v>307.2</v>
      </c>
      <c r="I985">
        <v>15.55875</v>
      </c>
      <c r="J985">
        <v>1</v>
      </c>
      <c r="K985">
        <v>950</v>
      </c>
      <c r="L985">
        <v>3.8</v>
      </c>
      <c r="M985">
        <v>22</v>
      </c>
      <c r="N985">
        <v>9</v>
      </c>
      <c r="O985">
        <v>2</v>
      </c>
      <c r="P985">
        <v>10</v>
      </c>
      <c r="Q985">
        <v>2017</v>
      </c>
      <c r="R985">
        <v>15.09433962</v>
      </c>
      <c r="S985">
        <v>14000</v>
      </c>
      <c r="T985">
        <v>75</v>
      </c>
      <c r="U985">
        <v>4.0999999999999996</v>
      </c>
      <c r="V985">
        <v>13.64</v>
      </c>
      <c r="W985">
        <v>38.4</v>
      </c>
      <c r="X985">
        <v>3.7</v>
      </c>
      <c r="Y985">
        <v>13.98</v>
      </c>
      <c r="Z985">
        <v>38.4</v>
      </c>
      <c r="AA985">
        <v>3.8</v>
      </c>
      <c r="AB985">
        <v>15.55875</v>
      </c>
      <c r="AC985">
        <v>38.4</v>
      </c>
      <c r="AD985" s="1">
        <v>43034</v>
      </c>
      <c r="AE985" t="s">
        <v>116</v>
      </c>
    </row>
    <row r="986" spans="1:31" x14ac:dyDescent="0.3">
      <c r="A986" t="s">
        <v>58</v>
      </c>
      <c r="B986" t="s">
        <v>33</v>
      </c>
      <c r="C986">
        <v>35</v>
      </c>
      <c r="D986">
        <v>640</v>
      </c>
      <c r="E986">
        <v>2</v>
      </c>
      <c r="F986">
        <v>43</v>
      </c>
      <c r="G986">
        <v>239.9</v>
      </c>
      <c r="H986">
        <v>479.8</v>
      </c>
      <c r="I986">
        <v>11.22</v>
      </c>
      <c r="J986">
        <v>1</v>
      </c>
      <c r="K986">
        <v>335</v>
      </c>
      <c r="L986">
        <v>4.0999999999999996</v>
      </c>
      <c r="M986">
        <v>22</v>
      </c>
      <c r="N986">
        <v>9</v>
      </c>
      <c r="O986">
        <v>2</v>
      </c>
      <c r="P986">
        <v>10</v>
      </c>
      <c r="Q986">
        <v>2017</v>
      </c>
      <c r="R986">
        <v>50</v>
      </c>
      <c r="S986">
        <v>2992</v>
      </c>
      <c r="T986">
        <v>134.9</v>
      </c>
      <c r="U986">
        <v>4.2</v>
      </c>
      <c r="V986">
        <v>6.81</v>
      </c>
      <c r="W986">
        <v>239.9</v>
      </c>
      <c r="X986">
        <v>4.0999999999999996</v>
      </c>
      <c r="Y986">
        <v>11.22</v>
      </c>
      <c r="Z986">
        <v>232.49</v>
      </c>
      <c r="AA986">
        <v>3.8</v>
      </c>
      <c r="AB986">
        <v>14.2125</v>
      </c>
      <c r="AC986">
        <v>239.85</v>
      </c>
      <c r="AD986" s="1">
        <v>43034</v>
      </c>
      <c r="AE986" t="s">
        <v>114</v>
      </c>
    </row>
    <row r="987" spans="1:31" x14ac:dyDescent="0.3">
      <c r="A987" t="s">
        <v>67</v>
      </c>
      <c r="B987" t="s">
        <v>33</v>
      </c>
      <c r="C987">
        <v>33</v>
      </c>
      <c r="D987">
        <v>523</v>
      </c>
      <c r="E987">
        <v>1</v>
      </c>
      <c r="F987">
        <v>43</v>
      </c>
      <c r="G987">
        <v>134.9</v>
      </c>
      <c r="H987">
        <v>134.9</v>
      </c>
      <c r="I987">
        <v>6.81</v>
      </c>
      <c r="J987">
        <v>3</v>
      </c>
      <c r="K987">
        <v>584</v>
      </c>
      <c r="L987">
        <v>4.2</v>
      </c>
      <c r="M987">
        <v>22</v>
      </c>
      <c r="N987">
        <v>9</v>
      </c>
      <c r="O987">
        <v>2</v>
      </c>
      <c r="P987">
        <v>10</v>
      </c>
      <c r="Q987">
        <v>2017</v>
      </c>
      <c r="R987">
        <v>1.5151515149999999</v>
      </c>
      <c r="S987">
        <v>2288</v>
      </c>
      <c r="T987">
        <v>134.9</v>
      </c>
      <c r="U987">
        <v>4.2</v>
      </c>
      <c r="V987">
        <v>6.81</v>
      </c>
      <c r="W987">
        <v>134.9</v>
      </c>
      <c r="X987">
        <v>4.2</v>
      </c>
      <c r="Y987">
        <v>6.81</v>
      </c>
      <c r="Z987">
        <v>232.49</v>
      </c>
      <c r="AA987">
        <v>3.8</v>
      </c>
      <c r="AB987">
        <v>14.2125</v>
      </c>
      <c r="AC987">
        <v>148.7785714</v>
      </c>
      <c r="AD987" s="1">
        <v>43033</v>
      </c>
      <c r="AE987" t="s">
        <v>122</v>
      </c>
    </row>
    <row r="988" spans="1:31" x14ac:dyDescent="0.3">
      <c r="A988" t="s">
        <v>44</v>
      </c>
      <c r="B988" t="s">
        <v>33</v>
      </c>
      <c r="C988">
        <v>46</v>
      </c>
      <c r="D988">
        <v>501</v>
      </c>
      <c r="E988">
        <v>10</v>
      </c>
      <c r="F988">
        <v>43</v>
      </c>
      <c r="G988">
        <v>346.15800000000002</v>
      </c>
      <c r="H988">
        <v>3461.58</v>
      </c>
      <c r="I988">
        <v>13.455</v>
      </c>
      <c r="J988">
        <v>4</v>
      </c>
      <c r="K988">
        <v>363</v>
      </c>
      <c r="L988">
        <v>3.7</v>
      </c>
      <c r="M988">
        <v>22</v>
      </c>
      <c r="N988">
        <v>9</v>
      </c>
      <c r="O988">
        <v>2</v>
      </c>
      <c r="P988">
        <v>10</v>
      </c>
      <c r="Q988">
        <v>2017</v>
      </c>
      <c r="R988">
        <v>30.3030303</v>
      </c>
      <c r="S988">
        <v>3042</v>
      </c>
      <c r="T988">
        <v>134.9</v>
      </c>
      <c r="U988">
        <v>4.2</v>
      </c>
      <c r="V988">
        <v>6.81</v>
      </c>
      <c r="W988">
        <v>346.15800000000002</v>
      </c>
      <c r="X988">
        <v>3.7</v>
      </c>
      <c r="Y988">
        <v>13.455</v>
      </c>
      <c r="Z988">
        <v>232.49</v>
      </c>
      <c r="AA988">
        <v>3.8</v>
      </c>
      <c r="AB988">
        <v>14.2125</v>
      </c>
      <c r="AC988">
        <v>339</v>
      </c>
      <c r="AD988" s="1">
        <v>43033</v>
      </c>
      <c r="AE988" t="s">
        <v>115</v>
      </c>
    </row>
    <row r="989" spans="1:31" x14ac:dyDescent="0.3">
      <c r="A989" t="s">
        <v>80</v>
      </c>
      <c r="B989" t="s">
        <v>36</v>
      </c>
      <c r="C989">
        <v>56</v>
      </c>
      <c r="D989">
        <v>348</v>
      </c>
      <c r="E989">
        <v>39</v>
      </c>
      <c r="F989">
        <v>146</v>
      </c>
      <c r="G989">
        <v>59.9</v>
      </c>
      <c r="H989">
        <v>2336.1</v>
      </c>
      <c r="I989">
        <v>18.065897440000001</v>
      </c>
      <c r="J989">
        <v>2</v>
      </c>
      <c r="K989">
        <v>1550</v>
      </c>
      <c r="L989">
        <v>4.0999999999999996</v>
      </c>
      <c r="M989">
        <v>22</v>
      </c>
      <c r="N989">
        <v>9</v>
      </c>
      <c r="O989">
        <v>2</v>
      </c>
      <c r="P989">
        <v>10</v>
      </c>
      <c r="Q989">
        <v>2017</v>
      </c>
      <c r="R989">
        <v>14.13043478</v>
      </c>
      <c r="S989">
        <v>19800</v>
      </c>
      <c r="T989">
        <v>59.9</v>
      </c>
      <c r="U989">
        <v>4.0999999999999996</v>
      </c>
      <c r="V989">
        <v>18.065897440000001</v>
      </c>
      <c r="W989">
        <v>59.9</v>
      </c>
      <c r="X989">
        <v>4.2</v>
      </c>
      <c r="Y989">
        <v>17.595483869999999</v>
      </c>
      <c r="Z989">
        <v>59.9</v>
      </c>
      <c r="AA989">
        <v>4.0999999999999996</v>
      </c>
      <c r="AB989">
        <v>16.814166669999999</v>
      </c>
      <c r="AC989">
        <v>59.9</v>
      </c>
      <c r="AD989" s="1">
        <v>43033</v>
      </c>
      <c r="AE989" t="s">
        <v>124</v>
      </c>
    </row>
    <row r="990" spans="1:31" x14ac:dyDescent="0.3">
      <c r="A990" t="s">
        <v>81</v>
      </c>
      <c r="B990" t="s">
        <v>49</v>
      </c>
      <c r="C990">
        <v>54</v>
      </c>
      <c r="D990">
        <v>1536</v>
      </c>
      <c r="E990">
        <v>17</v>
      </c>
      <c r="F990">
        <v>19</v>
      </c>
      <c r="G990">
        <v>56.99</v>
      </c>
      <c r="H990">
        <v>968.83</v>
      </c>
      <c r="I990">
        <v>12.29294118</v>
      </c>
      <c r="J990">
        <v>2</v>
      </c>
      <c r="K990">
        <v>250</v>
      </c>
      <c r="L990">
        <v>4.3</v>
      </c>
      <c r="M990">
        <v>22</v>
      </c>
      <c r="N990">
        <v>9</v>
      </c>
      <c r="O990">
        <v>2</v>
      </c>
      <c r="P990">
        <v>10</v>
      </c>
      <c r="Q990">
        <v>2017</v>
      </c>
      <c r="R990">
        <v>17.708333329999999</v>
      </c>
      <c r="S990">
        <v>3360</v>
      </c>
      <c r="T990">
        <v>56.99</v>
      </c>
      <c r="U990">
        <v>4.3</v>
      </c>
      <c r="V990">
        <v>12.29294118</v>
      </c>
      <c r="W990">
        <v>142.5</v>
      </c>
      <c r="X990">
        <v>4.4000000000000004</v>
      </c>
      <c r="Y990">
        <v>17.149999999999999</v>
      </c>
      <c r="Z990">
        <v>56.99</v>
      </c>
      <c r="AA990">
        <v>4.3</v>
      </c>
      <c r="AB990">
        <v>12.29294118</v>
      </c>
      <c r="AC990">
        <v>56.99</v>
      </c>
      <c r="AD990" s="1">
        <v>43033</v>
      </c>
      <c r="AE990" t="s">
        <v>122</v>
      </c>
    </row>
    <row r="991" spans="1:31" x14ac:dyDescent="0.3">
      <c r="A991" t="s">
        <v>45</v>
      </c>
      <c r="B991" t="s">
        <v>33</v>
      </c>
      <c r="C991">
        <v>35</v>
      </c>
      <c r="D991">
        <v>514</v>
      </c>
      <c r="E991">
        <v>4</v>
      </c>
      <c r="F991">
        <v>43</v>
      </c>
      <c r="G991">
        <v>232.49</v>
      </c>
      <c r="H991">
        <v>929.96</v>
      </c>
      <c r="I991">
        <v>14.2125</v>
      </c>
      <c r="J991">
        <v>2</v>
      </c>
      <c r="K991">
        <v>4338</v>
      </c>
      <c r="L991">
        <v>3.8</v>
      </c>
      <c r="M991">
        <v>22</v>
      </c>
      <c r="N991">
        <v>9</v>
      </c>
      <c r="O991">
        <v>2</v>
      </c>
      <c r="P991">
        <v>10</v>
      </c>
      <c r="Q991">
        <v>2017</v>
      </c>
      <c r="R991">
        <v>4.7058823529999998</v>
      </c>
      <c r="S991">
        <v>2856</v>
      </c>
      <c r="T991">
        <v>134.9</v>
      </c>
      <c r="U991">
        <v>4.2</v>
      </c>
      <c r="V991">
        <v>6.81</v>
      </c>
      <c r="W991">
        <v>232.49</v>
      </c>
      <c r="X991">
        <v>3.8</v>
      </c>
      <c r="Y991">
        <v>14.2125</v>
      </c>
      <c r="Z991">
        <v>232.49</v>
      </c>
      <c r="AA991">
        <v>3.8</v>
      </c>
      <c r="AB991">
        <v>14.2125</v>
      </c>
      <c r="AC991">
        <v>164.57</v>
      </c>
      <c r="AD991" s="1">
        <v>43033</v>
      </c>
      <c r="AE991" t="s">
        <v>115</v>
      </c>
    </row>
    <row r="992" spans="1:31" x14ac:dyDescent="0.3">
      <c r="A992" t="s">
        <v>83</v>
      </c>
      <c r="B992" t="s">
        <v>36</v>
      </c>
      <c r="C992">
        <v>36</v>
      </c>
      <c r="D992">
        <v>450</v>
      </c>
      <c r="E992">
        <v>14</v>
      </c>
      <c r="F992">
        <v>146</v>
      </c>
      <c r="G992">
        <v>99</v>
      </c>
      <c r="H992">
        <v>1386</v>
      </c>
      <c r="I992">
        <v>45.77642857</v>
      </c>
      <c r="J992">
        <v>1</v>
      </c>
      <c r="K992">
        <v>9000</v>
      </c>
      <c r="L992">
        <v>4.0999999999999996</v>
      </c>
      <c r="M992">
        <v>22</v>
      </c>
      <c r="N992">
        <v>9</v>
      </c>
      <c r="O992">
        <v>2</v>
      </c>
      <c r="P992">
        <v>10</v>
      </c>
      <c r="Q992">
        <v>2017</v>
      </c>
      <c r="R992">
        <v>13.33333333</v>
      </c>
      <c r="S992">
        <v>19656</v>
      </c>
      <c r="T992">
        <v>59.9</v>
      </c>
      <c r="U992">
        <v>4.0999999999999996</v>
      </c>
      <c r="V992">
        <v>18.065897440000001</v>
      </c>
      <c r="W992">
        <v>59.9</v>
      </c>
      <c r="X992">
        <v>4.2</v>
      </c>
      <c r="Y992">
        <v>17.595483869999999</v>
      </c>
      <c r="Z992">
        <v>59.9</v>
      </c>
      <c r="AA992">
        <v>4.0999999999999996</v>
      </c>
      <c r="AB992">
        <v>16.814166669999999</v>
      </c>
      <c r="AC992">
        <v>99</v>
      </c>
      <c r="AD992" s="1">
        <v>43032</v>
      </c>
      <c r="AE992" t="s">
        <v>115</v>
      </c>
    </row>
    <row r="993" spans="1:31" x14ac:dyDescent="0.3">
      <c r="A993" t="s">
        <v>28</v>
      </c>
      <c r="B993" t="s">
        <v>35</v>
      </c>
      <c r="C993">
        <v>56</v>
      </c>
      <c r="D993">
        <v>237</v>
      </c>
      <c r="E993">
        <v>12</v>
      </c>
      <c r="F993">
        <v>38</v>
      </c>
      <c r="G993">
        <v>20.666666666666668</v>
      </c>
      <c r="H993">
        <v>248</v>
      </c>
      <c r="I993">
        <v>12.803333329999999</v>
      </c>
      <c r="J993">
        <v>3</v>
      </c>
      <c r="K993">
        <v>100</v>
      </c>
      <c r="L993">
        <v>3.9</v>
      </c>
      <c r="M993">
        <v>22</v>
      </c>
      <c r="N993">
        <v>9</v>
      </c>
      <c r="O993">
        <v>2</v>
      </c>
      <c r="P993">
        <v>10</v>
      </c>
      <c r="Q993">
        <v>2017</v>
      </c>
      <c r="R993">
        <v>16.438356160000001</v>
      </c>
      <c r="S993">
        <v>2304</v>
      </c>
      <c r="T993">
        <v>21.542857139999999</v>
      </c>
      <c r="U993">
        <v>4.2</v>
      </c>
      <c r="V993">
        <v>13.534285710000001</v>
      </c>
      <c r="W993">
        <v>20.666666670000001</v>
      </c>
      <c r="X993">
        <v>3.9</v>
      </c>
      <c r="Y993">
        <v>12.803333329999999</v>
      </c>
      <c r="Z993">
        <v>20.666666670000001</v>
      </c>
      <c r="AA993">
        <v>3.9</v>
      </c>
      <c r="AB993">
        <v>12.803333329999999</v>
      </c>
      <c r="AC993">
        <v>19.899999999999999</v>
      </c>
      <c r="AD993" s="1">
        <v>43031</v>
      </c>
      <c r="AE993" t="s">
        <v>116</v>
      </c>
    </row>
    <row r="994" spans="1:31" x14ac:dyDescent="0.3">
      <c r="A994" t="s">
        <v>52</v>
      </c>
      <c r="B994" t="s">
        <v>66</v>
      </c>
      <c r="C994">
        <v>41</v>
      </c>
      <c r="D994">
        <v>789</v>
      </c>
      <c r="E994">
        <v>8</v>
      </c>
      <c r="F994">
        <v>17</v>
      </c>
      <c r="G994">
        <v>38.4</v>
      </c>
      <c r="H994">
        <v>307.2</v>
      </c>
      <c r="I994">
        <v>15.55875</v>
      </c>
      <c r="J994">
        <v>1</v>
      </c>
      <c r="K994">
        <v>950</v>
      </c>
      <c r="L994">
        <v>3.8</v>
      </c>
      <c r="M994">
        <v>22</v>
      </c>
      <c r="N994">
        <v>9</v>
      </c>
      <c r="O994">
        <v>2</v>
      </c>
      <c r="P994">
        <v>10</v>
      </c>
      <c r="Q994">
        <v>2017</v>
      </c>
      <c r="R994">
        <v>15.09433962</v>
      </c>
      <c r="S994">
        <v>14000</v>
      </c>
      <c r="T994">
        <v>75</v>
      </c>
      <c r="U994">
        <v>4.0999999999999996</v>
      </c>
      <c r="V994">
        <v>13.64</v>
      </c>
      <c r="W994">
        <v>38.4</v>
      </c>
      <c r="X994">
        <v>3.7</v>
      </c>
      <c r="Y994">
        <v>13.98</v>
      </c>
      <c r="Z994">
        <v>38.4</v>
      </c>
      <c r="AA994">
        <v>3.8</v>
      </c>
      <c r="AB994">
        <v>15.55875</v>
      </c>
      <c r="AC994">
        <v>38.4</v>
      </c>
      <c r="AD994" s="1">
        <v>43031</v>
      </c>
      <c r="AE994" t="s">
        <v>116</v>
      </c>
    </row>
    <row r="995" spans="1:31" x14ac:dyDescent="0.3">
      <c r="A995" t="s">
        <v>47</v>
      </c>
      <c r="B995" t="s">
        <v>32</v>
      </c>
      <c r="C995">
        <v>51</v>
      </c>
      <c r="D995">
        <v>625</v>
      </c>
      <c r="E995">
        <v>10</v>
      </c>
      <c r="F995">
        <v>81</v>
      </c>
      <c r="G995">
        <v>349.9</v>
      </c>
      <c r="H995">
        <v>3499</v>
      </c>
      <c r="I995">
        <v>26.582857140000002</v>
      </c>
      <c r="J995">
        <v>1</v>
      </c>
      <c r="K995">
        <v>900</v>
      </c>
      <c r="L995">
        <v>4.3</v>
      </c>
      <c r="M995">
        <v>22</v>
      </c>
      <c r="N995">
        <v>9</v>
      </c>
      <c r="O995">
        <v>2</v>
      </c>
      <c r="P995">
        <v>10</v>
      </c>
      <c r="Q995">
        <v>2017</v>
      </c>
      <c r="R995">
        <v>15.625</v>
      </c>
      <c r="S995">
        <v>11400</v>
      </c>
      <c r="T995">
        <v>23.99</v>
      </c>
      <c r="U995">
        <v>4.3</v>
      </c>
      <c r="V995">
        <v>13.13666667</v>
      </c>
      <c r="W995">
        <v>89.99</v>
      </c>
      <c r="X995">
        <v>4.0999999999999996</v>
      </c>
      <c r="Y995">
        <v>16.56291667</v>
      </c>
      <c r="Z995">
        <v>58.99</v>
      </c>
      <c r="AA995">
        <v>3.9</v>
      </c>
      <c r="AB995">
        <v>19.065263160000001</v>
      </c>
      <c r="AC995">
        <v>349.9</v>
      </c>
      <c r="AD995" s="1">
        <v>43031</v>
      </c>
      <c r="AE995" t="s">
        <v>114</v>
      </c>
    </row>
    <row r="996" spans="1:31" x14ac:dyDescent="0.3">
      <c r="A996" t="s">
        <v>75</v>
      </c>
      <c r="B996" t="s">
        <v>30</v>
      </c>
      <c r="C996">
        <v>42</v>
      </c>
      <c r="D996">
        <v>363</v>
      </c>
      <c r="E996">
        <v>16</v>
      </c>
      <c r="F996">
        <v>31</v>
      </c>
      <c r="G996">
        <v>137.9</v>
      </c>
      <c r="H996">
        <v>2206.4</v>
      </c>
      <c r="I996">
        <v>36.021875000000001</v>
      </c>
      <c r="J996">
        <v>1</v>
      </c>
      <c r="K996">
        <v>922</v>
      </c>
      <c r="L996">
        <v>4.2</v>
      </c>
      <c r="M996">
        <v>22</v>
      </c>
      <c r="N996">
        <v>9</v>
      </c>
      <c r="O996">
        <v>2</v>
      </c>
      <c r="P996">
        <v>10</v>
      </c>
      <c r="Q996">
        <v>2017</v>
      </c>
      <c r="R996">
        <v>16.84210526</v>
      </c>
      <c r="S996">
        <v>7650</v>
      </c>
      <c r="T996">
        <v>154.69588239999999</v>
      </c>
      <c r="U996">
        <v>4.2</v>
      </c>
      <c r="V996">
        <v>43.88117647</v>
      </c>
      <c r="W996">
        <v>137.9</v>
      </c>
      <c r="X996">
        <v>4.2</v>
      </c>
      <c r="Y996">
        <v>36.021875000000001</v>
      </c>
      <c r="Z996">
        <v>137.9</v>
      </c>
      <c r="AA996">
        <v>4.2</v>
      </c>
      <c r="AB996">
        <v>36.021875000000001</v>
      </c>
      <c r="AC996">
        <v>138.59</v>
      </c>
      <c r="AD996" s="1">
        <v>43031</v>
      </c>
      <c r="AE996" t="s">
        <v>122</v>
      </c>
    </row>
    <row r="997" spans="1:31" x14ac:dyDescent="0.3">
      <c r="A997" t="s">
        <v>46</v>
      </c>
      <c r="B997" t="s">
        <v>40</v>
      </c>
      <c r="C997">
        <v>33</v>
      </c>
      <c r="D997">
        <v>897</v>
      </c>
      <c r="E997">
        <v>10</v>
      </c>
      <c r="F997">
        <v>33</v>
      </c>
      <c r="G997">
        <v>119.99000000000001</v>
      </c>
      <c r="H997">
        <v>1199.9000000000001</v>
      </c>
      <c r="I997">
        <v>19.997</v>
      </c>
      <c r="J997">
        <v>1</v>
      </c>
      <c r="K997">
        <v>1600</v>
      </c>
      <c r="L997">
        <v>4.3</v>
      </c>
      <c r="M997">
        <v>22</v>
      </c>
      <c r="N997">
        <v>9</v>
      </c>
      <c r="O997">
        <v>2</v>
      </c>
      <c r="P997">
        <v>10</v>
      </c>
      <c r="Q997">
        <v>2017</v>
      </c>
      <c r="R997">
        <v>9.0090090089999997</v>
      </c>
      <c r="S997">
        <v>15750</v>
      </c>
      <c r="T997">
        <v>99.99</v>
      </c>
      <c r="U997">
        <v>4.2</v>
      </c>
      <c r="V997">
        <v>16.95</v>
      </c>
      <c r="W997">
        <v>119.99</v>
      </c>
      <c r="X997">
        <v>4.3</v>
      </c>
      <c r="Y997">
        <v>19.997</v>
      </c>
      <c r="Z997">
        <v>119.99</v>
      </c>
      <c r="AA997">
        <v>4.3</v>
      </c>
      <c r="AB997">
        <v>19.997</v>
      </c>
      <c r="AC997">
        <v>119.94</v>
      </c>
      <c r="AD997" s="1">
        <v>43030</v>
      </c>
      <c r="AE997" t="s">
        <v>115</v>
      </c>
    </row>
    <row r="998" spans="1:31" x14ac:dyDescent="0.3">
      <c r="A998" t="s">
        <v>71</v>
      </c>
      <c r="B998" t="s">
        <v>35</v>
      </c>
      <c r="C998">
        <v>49</v>
      </c>
      <c r="D998">
        <v>100</v>
      </c>
      <c r="E998">
        <v>28</v>
      </c>
      <c r="F998">
        <v>38</v>
      </c>
      <c r="G998">
        <v>21.542857142857144</v>
      </c>
      <c r="H998">
        <v>603.20000000000005</v>
      </c>
      <c r="I998">
        <v>13.534285710000001</v>
      </c>
      <c r="J998">
        <v>4</v>
      </c>
      <c r="K998">
        <v>150</v>
      </c>
      <c r="L998">
        <v>4.2</v>
      </c>
      <c r="M998">
        <v>22</v>
      </c>
      <c r="N998">
        <v>9</v>
      </c>
      <c r="O998">
        <v>2</v>
      </c>
      <c r="P998">
        <v>10</v>
      </c>
      <c r="Q998">
        <v>2017</v>
      </c>
      <c r="R998">
        <v>23.728813559999999</v>
      </c>
      <c r="S998">
        <v>2304</v>
      </c>
      <c r="T998">
        <v>21.542857139999999</v>
      </c>
      <c r="U998">
        <v>4.2</v>
      </c>
      <c r="V998">
        <v>13.534285710000001</v>
      </c>
      <c r="W998">
        <v>20.666666670000001</v>
      </c>
      <c r="X998">
        <v>3.9</v>
      </c>
      <c r="Y998">
        <v>12.803333329999999</v>
      </c>
      <c r="Z998">
        <v>21.542857139999999</v>
      </c>
      <c r="AA998">
        <v>4.2</v>
      </c>
      <c r="AB998">
        <v>13.534285710000001</v>
      </c>
      <c r="AC998">
        <v>19.899999999999999</v>
      </c>
      <c r="AD998" s="1">
        <v>43029</v>
      </c>
      <c r="AE998" t="s">
        <v>114</v>
      </c>
    </row>
    <row r="999" spans="1:31" x14ac:dyDescent="0.3">
      <c r="A999" t="s">
        <v>45</v>
      </c>
      <c r="B999" t="s">
        <v>33</v>
      </c>
      <c r="C999">
        <v>35</v>
      </c>
      <c r="D999">
        <v>514</v>
      </c>
      <c r="E999">
        <v>4</v>
      </c>
      <c r="F999">
        <v>43</v>
      </c>
      <c r="G999">
        <v>232.49</v>
      </c>
      <c r="H999">
        <v>929.96</v>
      </c>
      <c r="I999">
        <v>14.2125</v>
      </c>
      <c r="J999">
        <v>2</v>
      </c>
      <c r="K999">
        <v>4338</v>
      </c>
      <c r="L999">
        <v>3.8</v>
      </c>
      <c r="M999">
        <v>22</v>
      </c>
      <c r="N999">
        <v>9</v>
      </c>
      <c r="O999">
        <v>2</v>
      </c>
      <c r="P999">
        <v>10</v>
      </c>
      <c r="Q999">
        <v>2017</v>
      </c>
      <c r="R999">
        <v>4.7058823529999998</v>
      </c>
      <c r="S999">
        <v>2856</v>
      </c>
      <c r="T999">
        <v>134.9</v>
      </c>
      <c r="U999">
        <v>4.2</v>
      </c>
      <c r="V999">
        <v>6.81</v>
      </c>
      <c r="W999">
        <v>232.49</v>
      </c>
      <c r="X999">
        <v>3.8</v>
      </c>
      <c r="Y999">
        <v>14.2125</v>
      </c>
      <c r="Z999">
        <v>232.49</v>
      </c>
      <c r="AA999">
        <v>3.8</v>
      </c>
      <c r="AB999">
        <v>14.2125</v>
      </c>
      <c r="AC999">
        <v>164.57</v>
      </c>
      <c r="AD999" s="1">
        <v>43029</v>
      </c>
      <c r="AE999" t="s">
        <v>115</v>
      </c>
    </row>
    <row r="1000" spans="1:31" x14ac:dyDescent="0.3">
      <c r="A1000" t="s">
        <v>52</v>
      </c>
      <c r="B1000" t="s">
        <v>66</v>
      </c>
      <c r="C1000">
        <v>41</v>
      </c>
      <c r="D1000">
        <v>789</v>
      </c>
      <c r="E1000">
        <v>8</v>
      </c>
      <c r="F1000">
        <v>17</v>
      </c>
      <c r="G1000">
        <v>38.4</v>
      </c>
      <c r="H1000">
        <v>307.2</v>
      </c>
      <c r="I1000">
        <v>15.55875</v>
      </c>
      <c r="J1000">
        <v>1</v>
      </c>
      <c r="K1000">
        <v>950</v>
      </c>
      <c r="L1000">
        <v>3.8</v>
      </c>
      <c r="M1000">
        <v>22</v>
      </c>
      <c r="N1000">
        <v>9</v>
      </c>
      <c r="O1000">
        <v>2</v>
      </c>
      <c r="P1000">
        <v>10</v>
      </c>
      <c r="Q1000">
        <v>2017</v>
      </c>
      <c r="R1000">
        <v>15.09433962</v>
      </c>
      <c r="S1000">
        <v>14000</v>
      </c>
      <c r="T1000">
        <v>75</v>
      </c>
      <c r="U1000">
        <v>4.0999999999999996</v>
      </c>
      <c r="V1000">
        <v>13.64</v>
      </c>
      <c r="W1000">
        <v>38.4</v>
      </c>
      <c r="X1000">
        <v>3.7</v>
      </c>
      <c r="Y1000">
        <v>13.98</v>
      </c>
      <c r="Z1000">
        <v>38.4</v>
      </c>
      <c r="AA1000">
        <v>3.8</v>
      </c>
      <c r="AB1000">
        <v>15.55875</v>
      </c>
      <c r="AC1000">
        <v>38.4</v>
      </c>
      <c r="AD1000" s="1">
        <v>43029</v>
      </c>
      <c r="AE1000" t="s">
        <v>116</v>
      </c>
    </row>
    <row r="1001" spans="1:31" x14ac:dyDescent="0.3">
      <c r="A1001" t="s">
        <v>47</v>
      </c>
      <c r="B1001" t="s">
        <v>32</v>
      </c>
      <c r="C1001">
        <v>51</v>
      </c>
      <c r="D1001">
        <v>625</v>
      </c>
      <c r="E1001">
        <v>10</v>
      </c>
      <c r="F1001">
        <v>81</v>
      </c>
      <c r="G1001">
        <v>349.9</v>
      </c>
      <c r="H1001">
        <v>3499</v>
      </c>
      <c r="I1001">
        <v>26.582857140000002</v>
      </c>
      <c r="J1001">
        <v>1</v>
      </c>
      <c r="K1001">
        <v>900</v>
      </c>
      <c r="L1001">
        <v>4.3</v>
      </c>
      <c r="M1001">
        <v>22</v>
      </c>
      <c r="N1001">
        <v>9</v>
      </c>
      <c r="O1001">
        <v>2</v>
      </c>
      <c r="P1001">
        <v>10</v>
      </c>
      <c r="Q1001">
        <v>2017</v>
      </c>
      <c r="R1001">
        <v>15.625</v>
      </c>
      <c r="S1001">
        <v>11400</v>
      </c>
      <c r="T1001">
        <v>23.99</v>
      </c>
      <c r="U1001">
        <v>4.3</v>
      </c>
      <c r="V1001">
        <v>13.13666667</v>
      </c>
      <c r="W1001">
        <v>89.99</v>
      </c>
      <c r="X1001">
        <v>4.0999999999999996</v>
      </c>
      <c r="Y1001">
        <v>16.56291667</v>
      </c>
      <c r="Z1001">
        <v>58.99</v>
      </c>
      <c r="AA1001">
        <v>3.9</v>
      </c>
      <c r="AB1001">
        <v>19.065263160000001</v>
      </c>
      <c r="AC1001">
        <v>349.9</v>
      </c>
      <c r="AD1001" s="1">
        <v>43029</v>
      </c>
      <c r="AE1001" t="s">
        <v>114</v>
      </c>
    </row>
    <row r="1002" spans="1:31" x14ac:dyDescent="0.3">
      <c r="A1002" t="s">
        <v>75</v>
      </c>
      <c r="B1002" t="s">
        <v>30</v>
      </c>
      <c r="C1002">
        <v>42</v>
      </c>
      <c r="D1002">
        <v>363</v>
      </c>
      <c r="E1002">
        <v>16</v>
      </c>
      <c r="F1002">
        <v>31</v>
      </c>
      <c r="G1002">
        <v>137.9</v>
      </c>
      <c r="H1002">
        <v>2206.4</v>
      </c>
      <c r="I1002">
        <v>36.021875000000001</v>
      </c>
      <c r="J1002">
        <v>1</v>
      </c>
      <c r="K1002">
        <v>922</v>
      </c>
      <c r="L1002">
        <v>4.2</v>
      </c>
      <c r="M1002">
        <v>22</v>
      </c>
      <c r="N1002">
        <v>9</v>
      </c>
      <c r="O1002">
        <v>2</v>
      </c>
      <c r="P1002">
        <v>10</v>
      </c>
      <c r="Q1002">
        <v>2017</v>
      </c>
      <c r="R1002">
        <v>16.84210526</v>
      </c>
      <c r="S1002">
        <v>7650</v>
      </c>
      <c r="T1002">
        <v>154.69588239999999</v>
      </c>
      <c r="U1002">
        <v>4.2</v>
      </c>
      <c r="V1002">
        <v>43.88117647</v>
      </c>
      <c r="W1002">
        <v>137.9</v>
      </c>
      <c r="X1002">
        <v>4.2</v>
      </c>
      <c r="Y1002">
        <v>36.021875000000001</v>
      </c>
      <c r="Z1002">
        <v>137.9</v>
      </c>
      <c r="AA1002">
        <v>4.2</v>
      </c>
      <c r="AB1002">
        <v>36.021875000000001</v>
      </c>
      <c r="AC1002">
        <v>138.59</v>
      </c>
      <c r="AD1002" s="1">
        <v>43029</v>
      </c>
      <c r="AE1002" t="s">
        <v>122</v>
      </c>
    </row>
    <row r="1003" spans="1:31" x14ac:dyDescent="0.3">
      <c r="A1003" t="s">
        <v>72</v>
      </c>
      <c r="B1003" t="s">
        <v>66</v>
      </c>
      <c r="C1003">
        <v>44</v>
      </c>
      <c r="D1003">
        <v>903</v>
      </c>
      <c r="E1003">
        <v>5</v>
      </c>
      <c r="F1003">
        <v>43</v>
      </c>
      <c r="G1003">
        <v>75</v>
      </c>
      <c r="H1003">
        <v>375</v>
      </c>
      <c r="I1003">
        <v>13.64</v>
      </c>
      <c r="J1003">
        <v>6</v>
      </c>
      <c r="K1003">
        <v>2600</v>
      </c>
      <c r="L1003">
        <v>4.0999999999999996</v>
      </c>
      <c r="M1003">
        <v>22</v>
      </c>
      <c r="N1003">
        <v>9</v>
      </c>
      <c r="O1003">
        <v>2</v>
      </c>
      <c r="P1003">
        <v>10</v>
      </c>
      <c r="Q1003">
        <v>2017</v>
      </c>
      <c r="R1003">
        <v>4.3859649120000004</v>
      </c>
      <c r="S1003">
        <v>15000</v>
      </c>
      <c r="T1003">
        <v>75</v>
      </c>
      <c r="U1003">
        <v>4.0999999999999996</v>
      </c>
      <c r="V1003">
        <v>13.64</v>
      </c>
      <c r="W1003">
        <v>38.4</v>
      </c>
      <c r="X1003">
        <v>3.7</v>
      </c>
      <c r="Y1003">
        <v>13.98</v>
      </c>
      <c r="Z1003">
        <v>75</v>
      </c>
      <c r="AA1003">
        <v>4.0999999999999996</v>
      </c>
      <c r="AB1003">
        <v>13.64</v>
      </c>
      <c r="AC1003">
        <v>74.95</v>
      </c>
      <c r="AD1003" s="1">
        <v>43028</v>
      </c>
      <c r="AE1003" t="s">
        <v>114</v>
      </c>
    </row>
    <row r="1004" spans="1:31" x14ac:dyDescent="0.3">
      <c r="A1004" t="s">
        <v>42</v>
      </c>
      <c r="B1004" t="s">
        <v>32</v>
      </c>
      <c r="C1004">
        <v>59</v>
      </c>
      <c r="D1004">
        <v>492</v>
      </c>
      <c r="E1004">
        <v>19</v>
      </c>
      <c r="F1004">
        <v>81</v>
      </c>
      <c r="G1004">
        <v>58.989999999999995</v>
      </c>
      <c r="H1004">
        <v>1120.81</v>
      </c>
      <c r="I1004">
        <v>19.065263160000001</v>
      </c>
      <c r="J1004">
        <v>2</v>
      </c>
      <c r="K1004">
        <v>200</v>
      </c>
      <c r="L1004">
        <v>3.9</v>
      </c>
      <c r="M1004">
        <v>22</v>
      </c>
      <c r="N1004">
        <v>9</v>
      </c>
      <c r="O1004">
        <v>2</v>
      </c>
      <c r="P1004">
        <v>10</v>
      </c>
      <c r="Q1004">
        <v>2017</v>
      </c>
      <c r="R1004">
        <v>10.85714286</v>
      </c>
      <c r="S1004">
        <v>3960</v>
      </c>
      <c r="T1004">
        <v>23.99</v>
      </c>
      <c r="U1004">
        <v>4.3</v>
      </c>
      <c r="V1004">
        <v>13.13666667</v>
      </c>
      <c r="W1004">
        <v>89.99</v>
      </c>
      <c r="X1004">
        <v>4.0999999999999996</v>
      </c>
      <c r="Y1004">
        <v>16.56291667</v>
      </c>
      <c r="Z1004">
        <v>58.99</v>
      </c>
      <c r="AA1004">
        <v>3.9</v>
      </c>
      <c r="AB1004">
        <v>19.065263160000001</v>
      </c>
      <c r="AC1004">
        <v>58.99</v>
      </c>
      <c r="AD1004" s="1">
        <v>43028</v>
      </c>
      <c r="AE1004" t="s">
        <v>115</v>
      </c>
    </row>
    <row r="1005" spans="1:31" x14ac:dyDescent="0.3">
      <c r="A1005" t="s">
        <v>79</v>
      </c>
      <c r="B1005" t="s">
        <v>32</v>
      </c>
      <c r="C1005">
        <v>55</v>
      </c>
      <c r="D1005">
        <v>388</v>
      </c>
      <c r="E1005">
        <v>1</v>
      </c>
      <c r="F1005">
        <v>81</v>
      </c>
      <c r="G1005">
        <v>29.9</v>
      </c>
      <c r="H1005">
        <v>29.9</v>
      </c>
      <c r="I1005">
        <v>11.85</v>
      </c>
      <c r="J1005">
        <v>1</v>
      </c>
      <c r="K1005">
        <v>250</v>
      </c>
      <c r="L1005">
        <v>4.5</v>
      </c>
      <c r="M1005">
        <v>22</v>
      </c>
      <c r="N1005">
        <v>9</v>
      </c>
      <c r="O1005">
        <v>2</v>
      </c>
      <c r="P1005">
        <v>10</v>
      </c>
      <c r="Q1005">
        <v>2017</v>
      </c>
      <c r="R1005">
        <v>7.692307692</v>
      </c>
      <c r="S1005">
        <v>1200</v>
      </c>
      <c r="T1005">
        <v>23.99</v>
      </c>
      <c r="U1005">
        <v>4.3</v>
      </c>
      <c r="V1005">
        <v>13.13666667</v>
      </c>
      <c r="W1005">
        <v>89.99</v>
      </c>
      <c r="X1005">
        <v>4.0999999999999996</v>
      </c>
      <c r="Y1005">
        <v>16.56291667</v>
      </c>
      <c r="Z1005">
        <v>58.99</v>
      </c>
      <c r="AA1005">
        <v>3.9</v>
      </c>
      <c r="AB1005">
        <v>19.065263160000001</v>
      </c>
      <c r="AC1005">
        <v>29.85</v>
      </c>
      <c r="AD1005" s="1">
        <v>43028</v>
      </c>
      <c r="AE1005" t="s">
        <v>122</v>
      </c>
    </row>
    <row r="1006" spans="1:31" x14ac:dyDescent="0.3">
      <c r="A1006" t="s">
        <v>72</v>
      </c>
      <c r="B1006" t="s">
        <v>66</v>
      </c>
      <c r="C1006">
        <v>44</v>
      </c>
      <c r="D1006">
        <v>903</v>
      </c>
      <c r="E1006">
        <v>5</v>
      </c>
      <c r="F1006">
        <v>43</v>
      </c>
      <c r="G1006">
        <v>75</v>
      </c>
      <c r="H1006">
        <v>375</v>
      </c>
      <c r="I1006">
        <v>13.64</v>
      </c>
      <c r="J1006">
        <v>6</v>
      </c>
      <c r="K1006">
        <v>2600</v>
      </c>
      <c r="L1006">
        <v>4.0999999999999996</v>
      </c>
      <c r="M1006">
        <v>22</v>
      </c>
      <c r="N1006">
        <v>9</v>
      </c>
      <c r="O1006">
        <v>2</v>
      </c>
      <c r="P1006">
        <v>10</v>
      </c>
      <c r="Q1006">
        <v>2017</v>
      </c>
      <c r="R1006">
        <v>4.3859649120000004</v>
      </c>
      <c r="S1006">
        <v>15000</v>
      </c>
      <c r="T1006">
        <v>75</v>
      </c>
      <c r="U1006">
        <v>4.0999999999999996</v>
      </c>
      <c r="V1006">
        <v>13.64</v>
      </c>
      <c r="W1006">
        <v>38.4</v>
      </c>
      <c r="X1006">
        <v>3.7</v>
      </c>
      <c r="Y1006">
        <v>13.98</v>
      </c>
      <c r="Z1006">
        <v>75</v>
      </c>
      <c r="AA1006">
        <v>4.0999999999999996</v>
      </c>
      <c r="AB1006">
        <v>13.64</v>
      </c>
      <c r="AC1006">
        <v>74.95</v>
      </c>
      <c r="AD1006" s="1">
        <v>43026</v>
      </c>
      <c r="AE1006" t="s">
        <v>114</v>
      </c>
    </row>
    <row r="1007" spans="1:31" x14ac:dyDescent="0.3">
      <c r="A1007" t="s">
        <v>42</v>
      </c>
      <c r="B1007" t="s">
        <v>32</v>
      </c>
      <c r="C1007">
        <v>59</v>
      </c>
      <c r="D1007">
        <v>492</v>
      </c>
      <c r="E1007">
        <v>19</v>
      </c>
      <c r="F1007">
        <v>81</v>
      </c>
      <c r="G1007">
        <v>58.989999999999995</v>
      </c>
      <c r="H1007">
        <v>1120.81</v>
      </c>
      <c r="I1007">
        <v>19.065263160000001</v>
      </c>
      <c r="J1007">
        <v>2</v>
      </c>
      <c r="K1007">
        <v>200</v>
      </c>
      <c r="L1007">
        <v>3.9</v>
      </c>
      <c r="M1007">
        <v>22</v>
      </c>
      <c r="N1007">
        <v>9</v>
      </c>
      <c r="O1007">
        <v>2</v>
      </c>
      <c r="P1007">
        <v>10</v>
      </c>
      <c r="Q1007">
        <v>2017</v>
      </c>
      <c r="R1007">
        <v>10.85714286</v>
      </c>
      <c r="S1007">
        <v>3960</v>
      </c>
      <c r="T1007">
        <v>23.99</v>
      </c>
      <c r="U1007">
        <v>4.3</v>
      </c>
      <c r="V1007">
        <v>13.13666667</v>
      </c>
      <c r="W1007">
        <v>89.99</v>
      </c>
      <c r="X1007">
        <v>4.0999999999999996</v>
      </c>
      <c r="Y1007">
        <v>16.56291667</v>
      </c>
      <c r="Z1007">
        <v>58.99</v>
      </c>
      <c r="AA1007">
        <v>3.9</v>
      </c>
      <c r="AB1007">
        <v>19.065263160000001</v>
      </c>
      <c r="AC1007">
        <v>58.99</v>
      </c>
      <c r="AD1007" s="1">
        <v>43026</v>
      </c>
      <c r="AE1007" t="s">
        <v>115</v>
      </c>
    </row>
    <row r="1008" spans="1:31" x14ac:dyDescent="0.3">
      <c r="A1008" t="s">
        <v>53</v>
      </c>
      <c r="B1008" t="s">
        <v>36</v>
      </c>
      <c r="C1008">
        <v>47</v>
      </c>
      <c r="D1008">
        <v>1893</v>
      </c>
      <c r="E1008">
        <v>12</v>
      </c>
      <c r="F1008">
        <v>146</v>
      </c>
      <c r="G1008">
        <v>92.160000000000011</v>
      </c>
      <c r="H1008">
        <v>1105.92</v>
      </c>
      <c r="I1008">
        <v>30.834166669999998</v>
      </c>
      <c r="J1008">
        <v>1</v>
      </c>
      <c r="K1008">
        <v>6050</v>
      </c>
      <c r="L1008">
        <v>4.0999999999999996</v>
      </c>
      <c r="M1008">
        <v>22</v>
      </c>
      <c r="N1008">
        <v>9</v>
      </c>
      <c r="O1008">
        <v>2</v>
      </c>
      <c r="P1008">
        <v>10</v>
      </c>
      <c r="Q1008">
        <v>2017</v>
      </c>
      <c r="R1008">
        <v>15.58441558</v>
      </c>
      <c r="S1008">
        <v>8000</v>
      </c>
      <c r="T1008">
        <v>59.9</v>
      </c>
      <c r="U1008">
        <v>4.0999999999999996</v>
      </c>
      <c r="V1008">
        <v>18.065897440000001</v>
      </c>
      <c r="W1008">
        <v>59.9</v>
      </c>
      <c r="X1008">
        <v>4.2</v>
      </c>
      <c r="Y1008">
        <v>17.595483869999999</v>
      </c>
      <c r="Z1008">
        <v>59.9</v>
      </c>
      <c r="AA1008">
        <v>4.0999999999999996</v>
      </c>
      <c r="AB1008">
        <v>16.814166669999999</v>
      </c>
      <c r="AC1008">
        <v>104.25</v>
      </c>
      <c r="AD1008" s="1">
        <v>43026</v>
      </c>
      <c r="AE1008" t="s">
        <v>115</v>
      </c>
    </row>
    <row r="1009" spans="1:31" x14ac:dyDescent="0.3">
      <c r="A1009" t="s">
        <v>78</v>
      </c>
      <c r="B1009" t="s">
        <v>36</v>
      </c>
      <c r="C1009">
        <v>58</v>
      </c>
      <c r="D1009">
        <v>1893</v>
      </c>
      <c r="E1009">
        <v>17</v>
      </c>
      <c r="F1009">
        <v>146</v>
      </c>
      <c r="G1009">
        <v>95.29</v>
      </c>
      <c r="H1009">
        <v>1619.93</v>
      </c>
      <c r="I1009">
        <v>41.089411759999997</v>
      </c>
      <c r="J1009">
        <v>1</v>
      </c>
      <c r="K1009">
        <v>5950</v>
      </c>
      <c r="L1009">
        <v>4.3</v>
      </c>
      <c r="M1009">
        <v>22</v>
      </c>
      <c r="N1009">
        <v>9</v>
      </c>
      <c r="O1009">
        <v>2</v>
      </c>
      <c r="P1009">
        <v>10</v>
      </c>
      <c r="Q1009">
        <v>2017</v>
      </c>
      <c r="R1009">
        <v>17.346938779999999</v>
      </c>
      <c r="S1009">
        <v>8000</v>
      </c>
      <c r="T1009">
        <v>59.9</v>
      </c>
      <c r="U1009">
        <v>4.0999999999999996</v>
      </c>
      <c r="V1009">
        <v>18.065897440000001</v>
      </c>
      <c r="W1009">
        <v>59.9</v>
      </c>
      <c r="X1009">
        <v>4.2</v>
      </c>
      <c r="Y1009">
        <v>17.595483869999999</v>
      </c>
      <c r="Z1009">
        <v>59.9</v>
      </c>
      <c r="AA1009">
        <v>4.0999999999999996</v>
      </c>
      <c r="AB1009">
        <v>16.814166669999999</v>
      </c>
      <c r="AC1009">
        <v>102.5</v>
      </c>
      <c r="AD1009" s="1">
        <v>43026</v>
      </c>
      <c r="AE1009" t="s">
        <v>114</v>
      </c>
    </row>
    <row r="1010" spans="1:31" x14ac:dyDescent="0.3">
      <c r="A1010" t="s">
        <v>29</v>
      </c>
      <c r="B1010" t="s">
        <v>30</v>
      </c>
      <c r="C1010">
        <v>45</v>
      </c>
      <c r="D1010">
        <v>236</v>
      </c>
      <c r="E1010">
        <v>4</v>
      </c>
      <c r="F1010">
        <v>31</v>
      </c>
      <c r="G1010">
        <v>98.9</v>
      </c>
      <c r="H1010">
        <v>395.6</v>
      </c>
      <c r="I1010">
        <v>17.122499999999999</v>
      </c>
      <c r="J1010">
        <v>1</v>
      </c>
      <c r="K1010">
        <v>173</v>
      </c>
      <c r="L1010">
        <v>4</v>
      </c>
      <c r="M1010">
        <v>22</v>
      </c>
      <c r="N1010">
        <v>9</v>
      </c>
      <c r="O1010">
        <v>2</v>
      </c>
      <c r="P1010">
        <v>10</v>
      </c>
      <c r="Q1010">
        <v>2017</v>
      </c>
      <c r="R1010">
        <v>10.81081081</v>
      </c>
      <c r="S1010">
        <v>2808</v>
      </c>
      <c r="T1010">
        <v>154.69588239999999</v>
      </c>
      <c r="U1010">
        <v>4.2</v>
      </c>
      <c r="V1010">
        <v>43.88117647</v>
      </c>
      <c r="W1010">
        <v>98.9</v>
      </c>
      <c r="X1010">
        <v>4</v>
      </c>
      <c r="Y1010">
        <v>17.122499999999999</v>
      </c>
      <c r="Z1010">
        <v>98.9</v>
      </c>
      <c r="AA1010">
        <v>4</v>
      </c>
      <c r="AB1010">
        <v>17.122499999999999</v>
      </c>
      <c r="AC1010">
        <v>98.9</v>
      </c>
      <c r="AD1010" s="1">
        <v>43026</v>
      </c>
      <c r="AE1010" t="s">
        <v>116</v>
      </c>
    </row>
    <row r="1011" spans="1:31" x14ac:dyDescent="0.3">
      <c r="A1011" t="s">
        <v>56</v>
      </c>
      <c r="B1011" t="s">
        <v>36</v>
      </c>
      <c r="C1011">
        <v>57</v>
      </c>
      <c r="D1011">
        <v>366</v>
      </c>
      <c r="E1011">
        <v>36</v>
      </c>
      <c r="F1011">
        <v>43</v>
      </c>
      <c r="G1011">
        <v>59.900000000000006</v>
      </c>
      <c r="H1011">
        <v>2156.4</v>
      </c>
      <c r="I1011">
        <v>16.814166669999999</v>
      </c>
      <c r="J1011">
        <v>2</v>
      </c>
      <c r="K1011">
        <v>1650</v>
      </c>
      <c r="L1011">
        <v>4.0999999999999996</v>
      </c>
      <c r="M1011">
        <v>22</v>
      </c>
      <c r="N1011">
        <v>9</v>
      </c>
      <c r="O1011">
        <v>2</v>
      </c>
      <c r="P1011">
        <v>10</v>
      </c>
      <c r="Q1011">
        <v>2017</v>
      </c>
      <c r="R1011">
        <v>18.18181818</v>
      </c>
      <c r="S1011">
        <v>19800</v>
      </c>
      <c r="T1011">
        <v>59.9</v>
      </c>
      <c r="U1011">
        <v>4.0999999999999996</v>
      </c>
      <c r="V1011">
        <v>18.065897440000001</v>
      </c>
      <c r="W1011">
        <v>59.9</v>
      </c>
      <c r="X1011">
        <v>4.2</v>
      </c>
      <c r="Y1011">
        <v>17.595483869999999</v>
      </c>
      <c r="Z1011">
        <v>59.9</v>
      </c>
      <c r="AA1011">
        <v>4.0999999999999996</v>
      </c>
      <c r="AB1011">
        <v>16.814166669999999</v>
      </c>
      <c r="AC1011">
        <v>59.9</v>
      </c>
      <c r="AD1011" s="1">
        <v>43025</v>
      </c>
      <c r="AE1011" t="s">
        <v>123</v>
      </c>
    </row>
    <row r="1012" spans="1:31" x14ac:dyDescent="0.3">
      <c r="A1012" t="s">
        <v>37</v>
      </c>
      <c r="B1012" t="s">
        <v>36</v>
      </c>
      <c r="C1012">
        <v>59</v>
      </c>
      <c r="D1012">
        <v>341</v>
      </c>
      <c r="E1012">
        <v>31</v>
      </c>
      <c r="F1012">
        <v>146</v>
      </c>
      <c r="G1012">
        <v>59.900000000000006</v>
      </c>
      <c r="H1012">
        <v>1856.9</v>
      </c>
      <c r="I1012">
        <v>17.595483869999999</v>
      </c>
      <c r="J1012">
        <v>2</v>
      </c>
      <c r="K1012">
        <v>1750</v>
      </c>
      <c r="L1012">
        <v>4.2</v>
      </c>
      <c r="M1012">
        <v>22</v>
      </c>
      <c r="N1012">
        <v>9</v>
      </c>
      <c r="O1012">
        <v>2</v>
      </c>
      <c r="P1012">
        <v>10</v>
      </c>
      <c r="Q1012">
        <v>2017</v>
      </c>
      <c r="R1012">
        <v>14.155251140000001</v>
      </c>
      <c r="S1012">
        <v>32560</v>
      </c>
      <c r="T1012">
        <v>59.9</v>
      </c>
      <c r="U1012">
        <v>4.0999999999999996</v>
      </c>
      <c r="V1012">
        <v>18.065897440000001</v>
      </c>
      <c r="W1012">
        <v>59.9</v>
      </c>
      <c r="X1012">
        <v>4.2</v>
      </c>
      <c r="Y1012">
        <v>17.595483869999999</v>
      </c>
      <c r="Z1012">
        <v>59.9</v>
      </c>
      <c r="AA1012">
        <v>4.0999999999999996</v>
      </c>
      <c r="AB1012">
        <v>16.814166669999999</v>
      </c>
      <c r="AC1012">
        <v>59.9</v>
      </c>
      <c r="AD1012" s="1">
        <v>43025</v>
      </c>
      <c r="AE1012" t="s">
        <v>123</v>
      </c>
    </row>
    <row r="1013" spans="1:31" x14ac:dyDescent="0.3">
      <c r="A1013" t="s">
        <v>73</v>
      </c>
      <c r="B1013" t="s">
        <v>26</v>
      </c>
      <c r="C1013">
        <v>54</v>
      </c>
      <c r="D1013">
        <v>245</v>
      </c>
      <c r="E1013">
        <v>14</v>
      </c>
      <c r="F1013">
        <v>43</v>
      </c>
      <c r="G1013">
        <v>89.899999999999991</v>
      </c>
      <c r="H1013">
        <v>1258.5999999999999</v>
      </c>
      <c r="I1013">
        <v>14.769215689999999</v>
      </c>
      <c r="J1013">
        <v>1</v>
      </c>
      <c r="K1013">
        <v>1383</v>
      </c>
      <c r="L1013">
        <v>3.9</v>
      </c>
      <c r="M1013">
        <v>22</v>
      </c>
      <c r="N1013">
        <v>9</v>
      </c>
      <c r="O1013">
        <v>2</v>
      </c>
      <c r="P1013">
        <v>10</v>
      </c>
      <c r="Q1013">
        <v>2017</v>
      </c>
      <c r="R1013">
        <v>3.8997214480000002</v>
      </c>
      <c r="S1013">
        <v>20000</v>
      </c>
      <c r="T1013">
        <v>89.9</v>
      </c>
      <c r="U1013">
        <v>3.9</v>
      </c>
      <c r="V1013">
        <v>21.57214286</v>
      </c>
      <c r="W1013">
        <v>89.9</v>
      </c>
      <c r="X1013">
        <v>3.9</v>
      </c>
      <c r="Y1013">
        <v>21.57214286</v>
      </c>
      <c r="Z1013">
        <v>45.95</v>
      </c>
      <c r="AA1013">
        <v>4</v>
      </c>
      <c r="AB1013">
        <v>15.1</v>
      </c>
      <c r="AC1013">
        <v>89.9</v>
      </c>
      <c r="AD1013" s="1">
        <v>43025</v>
      </c>
      <c r="AE1013" t="s">
        <v>115</v>
      </c>
    </row>
    <row r="1014" spans="1:31" x14ac:dyDescent="0.3">
      <c r="A1014" t="s">
        <v>65</v>
      </c>
      <c r="B1014" t="s">
        <v>66</v>
      </c>
      <c r="C1014">
        <v>49</v>
      </c>
      <c r="D1014">
        <v>829</v>
      </c>
      <c r="E1014">
        <v>25</v>
      </c>
      <c r="F1014">
        <v>17</v>
      </c>
      <c r="G1014">
        <v>38.4</v>
      </c>
      <c r="H1014">
        <v>960</v>
      </c>
      <c r="I1014">
        <v>13.98</v>
      </c>
      <c r="J1014">
        <v>1</v>
      </c>
      <c r="K1014">
        <v>850</v>
      </c>
      <c r="L1014">
        <v>3.7</v>
      </c>
      <c r="M1014">
        <v>22</v>
      </c>
      <c r="N1014">
        <v>9</v>
      </c>
      <c r="O1014">
        <v>2</v>
      </c>
      <c r="P1014">
        <v>10</v>
      </c>
      <c r="Q1014">
        <v>2017</v>
      </c>
      <c r="R1014">
        <v>33.78378378</v>
      </c>
      <c r="S1014">
        <v>10000</v>
      </c>
      <c r="T1014">
        <v>75</v>
      </c>
      <c r="U1014">
        <v>4.0999999999999996</v>
      </c>
      <c r="V1014">
        <v>13.64</v>
      </c>
      <c r="W1014">
        <v>38.4</v>
      </c>
      <c r="X1014">
        <v>3.7</v>
      </c>
      <c r="Y1014">
        <v>13.98</v>
      </c>
      <c r="Z1014">
        <v>38.4</v>
      </c>
      <c r="AA1014">
        <v>3.7</v>
      </c>
      <c r="AB1014">
        <v>13.98</v>
      </c>
      <c r="AC1014">
        <v>38.4</v>
      </c>
      <c r="AD1014" s="1">
        <v>43025</v>
      </c>
      <c r="AE1014" t="s">
        <v>116</v>
      </c>
    </row>
    <row r="1015" spans="1:31" x14ac:dyDescent="0.3">
      <c r="A1015" t="s">
        <v>82</v>
      </c>
      <c r="B1015" t="s">
        <v>30</v>
      </c>
      <c r="C1015">
        <v>33</v>
      </c>
      <c r="D1015">
        <v>300</v>
      </c>
      <c r="E1015">
        <v>1</v>
      </c>
      <c r="F1015">
        <v>31</v>
      </c>
      <c r="G1015">
        <v>167</v>
      </c>
      <c r="H1015">
        <v>167</v>
      </c>
      <c r="I1015">
        <v>14.92</v>
      </c>
      <c r="J1015">
        <v>1</v>
      </c>
      <c r="K1015">
        <v>207</v>
      </c>
      <c r="L1015">
        <v>3.5</v>
      </c>
      <c r="M1015">
        <v>22</v>
      </c>
      <c r="N1015">
        <v>9</v>
      </c>
      <c r="O1015">
        <v>2</v>
      </c>
      <c r="P1015">
        <v>10</v>
      </c>
      <c r="Q1015">
        <v>2017</v>
      </c>
      <c r="R1015">
        <v>33.333333330000002</v>
      </c>
      <c r="S1015">
        <v>2926</v>
      </c>
      <c r="T1015">
        <v>154.69588239999999</v>
      </c>
      <c r="U1015">
        <v>4.2</v>
      </c>
      <c r="V1015">
        <v>43.88117647</v>
      </c>
      <c r="W1015">
        <v>167</v>
      </c>
      <c r="X1015">
        <v>3.5</v>
      </c>
      <c r="Y1015">
        <v>14.92</v>
      </c>
      <c r="Z1015">
        <v>167</v>
      </c>
      <c r="AA1015">
        <v>3.5</v>
      </c>
      <c r="AB1015">
        <v>14.92</v>
      </c>
      <c r="AC1015">
        <v>166.95</v>
      </c>
      <c r="AD1015" s="1">
        <v>43025</v>
      </c>
      <c r="AE1015" t="s">
        <v>115</v>
      </c>
    </row>
    <row r="1016" spans="1:31" x14ac:dyDescent="0.3">
      <c r="A1016" t="s">
        <v>63</v>
      </c>
      <c r="B1016" t="s">
        <v>30</v>
      </c>
      <c r="C1016">
        <v>59</v>
      </c>
      <c r="D1016">
        <v>1893</v>
      </c>
      <c r="E1016">
        <v>17</v>
      </c>
      <c r="F1016">
        <v>43</v>
      </c>
      <c r="G1016">
        <v>154.69588235294117</v>
      </c>
      <c r="H1016">
        <v>2629.83</v>
      </c>
      <c r="I1016">
        <v>43.88117647</v>
      </c>
      <c r="J1016">
        <v>1</v>
      </c>
      <c r="K1016">
        <v>6550</v>
      </c>
      <c r="L1016">
        <v>4.2</v>
      </c>
      <c r="M1016">
        <v>22</v>
      </c>
      <c r="N1016">
        <v>9</v>
      </c>
      <c r="O1016">
        <v>2</v>
      </c>
      <c r="P1016">
        <v>10</v>
      </c>
      <c r="Q1016">
        <v>2017</v>
      </c>
      <c r="R1016">
        <v>17.708333329999999</v>
      </c>
      <c r="S1016">
        <v>8000</v>
      </c>
      <c r="T1016">
        <v>154.69588239999999</v>
      </c>
      <c r="U1016">
        <v>4.2</v>
      </c>
      <c r="V1016">
        <v>43.88117647</v>
      </c>
      <c r="W1016">
        <v>154.69588239999999</v>
      </c>
      <c r="X1016">
        <v>4.2</v>
      </c>
      <c r="Y1016">
        <v>43.88117647</v>
      </c>
      <c r="Z1016">
        <v>154.69588239999999</v>
      </c>
      <c r="AA1016">
        <v>4.2</v>
      </c>
      <c r="AB1016">
        <v>43.88117647</v>
      </c>
      <c r="AC1016">
        <v>151.99</v>
      </c>
      <c r="AD1016" s="1">
        <v>43025</v>
      </c>
      <c r="AE1016" t="s">
        <v>123</v>
      </c>
    </row>
    <row r="1017" spans="1:31" x14ac:dyDescent="0.3">
      <c r="A1017" t="s">
        <v>72</v>
      </c>
      <c r="B1017" t="s">
        <v>66</v>
      </c>
      <c r="C1017">
        <v>44</v>
      </c>
      <c r="D1017">
        <v>903</v>
      </c>
      <c r="E1017">
        <v>5</v>
      </c>
      <c r="F1017">
        <v>43</v>
      </c>
      <c r="G1017">
        <v>75</v>
      </c>
      <c r="H1017">
        <v>375</v>
      </c>
      <c r="I1017">
        <v>13.64</v>
      </c>
      <c r="J1017">
        <v>6</v>
      </c>
      <c r="K1017">
        <v>2600</v>
      </c>
      <c r="L1017">
        <v>4.0999999999999996</v>
      </c>
      <c r="M1017">
        <v>22</v>
      </c>
      <c r="N1017">
        <v>9</v>
      </c>
      <c r="O1017">
        <v>2</v>
      </c>
      <c r="P1017">
        <v>10</v>
      </c>
      <c r="Q1017">
        <v>2017</v>
      </c>
      <c r="R1017">
        <v>4.3859649120000004</v>
      </c>
      <c r="S1017">
        <v>15000</v>
      </c>
      <c r="T1017">
        <v>75</v>
      </c>
      <c r="U1017">
        <v>4.0999999999999996</v>
      </c>
      <c r="V1017">
        <v>13.64</v>
      </c>
      <c r="W1017">
        <v>38.4</v>
      </c>
      <c r="X1017">
        <v>3.7</v>
      </c>
      <c r="Y1017">
        <v>13.98</v>
      </c>
      <c r="Z1017">
        <v>75</v>
      </c>
      <c r="AA1017">
        <v>4.0999999999999996</v>
      </c>
      <c r="AB1017">
        <v>13.64</v>
      </c>
      <c r="AC1017">
        <v>74.95</v>
      </c>
      <c r="AD1017" s="1">
        <v>43024</v>
      </c>
      <c r="AE1017" t="s">
        <v>114</v>
      </c>
    </row>
    <row r="1018" spans="1:31" x14ac:dyDescent="0.3">
      <c r="A1018" t="s">
        <v>28</v>
      </c>
      <c r="B1018" t="s">
        <v>35</v>
      </c>
      <c r="C1018">
        <v>56</v>
      </c>
      <c r="D1018">
        <v>237</v>
      </c>
      <c r="E1018">
        <v>12</v>
      </c>
      <c r="F1018">
        <v>38</v>
      </c>
      <c r="G1018">
        <v>20.666666666666668</v>
      </c>
      <c r="H1018">
        <v>248</v>
      </c>
      <c r="I1018">
        <v>12.803333329999999</v>
      </c>
      <c r="J1018">
        <v>3</v>
      </c>
      <c r="K1018">
        <v>100</v>
      </c>
      <c r="L1018">
        <v>3.9</v>
      </c>
      <c r="M1018">
        <v>22</v>
      </c>
      <c r="N1018">
        <v>9</v>
      </c>
      <c r="O1018">
        <v>2</v>
      </c>
      <c r="P1018">
        <v>10</v>
      </c>
      <c r="Q1018">
        <v>2017</v>
      </c>
      <c r="R1018">
        <v>16.438356160000001</v>
      </c>
      <c r="S1018">
        <v>2304</v>
      </c>
      <c r="T1018">
        <v>21.542857139999999</v>
      </c>
      <c r="U1018">
        <v>4.2</v>
      </c>
      <c r="V1018">
        <v>13.534285710000001</v>
      </c>
      <c r="W1018">
        <v>20.666666670000001</v>
      </c>
      <c r="X1018">
        <v>3.9</v>
      </c>
      <c r="Y1018">
        <v>12.803333329999999</v>
      </c>
      <c r="Z1018">
        <v>20.666666670000001</v>
      </c>
      <c r="AA1018">
        <v>3.9</v>
      </c>
      <c r="AB1018">
        <v>12.803333329999999</v>
      </c>
      <c r="AC1018">
        <v>19.899999999999999</v>
      </c>
      <c r="AD1018" s="1">
        <v>43024</v>
      </c>
      <c r="AE1018" t="s">
        <v>116</v>
      </c>
    </row>
    <row r="1019" spans="1:31" x14ac:dyDescent="0.3">
      <c r="A1019" t="s">
        <v>44</v>
      </c>
      <c r="B1019" t="s">
        <v>33</v>
      </c>
      <c r="C1019">
        <v>46</v>
      </c>
      <c r="D1019">
        <v>501</v>
      </c>
      <c r="E1019">
        <v>10</v>
      </c>
      <c r="F1019">
        <v>43</v>
      </c>
      <c r="G1019">
        <v>346.15800000000002</v>
      </c>
      <c r="H1019">
        <v>3461.58</v>
      </c>
      <c r="I1019">
        <v>13.455</v>
      </c>
      <c r="J1019">
        <v>4</v>
      </c>
      <c r="K1019">
        <v>363</v>
      </c>
      <c r="L1019">
        <v>3.7</v>
      </c>
      <c r="M1019">
        <v>22</v>
      </c>
      <c r="N1019">
        <v>9</v>
      </c>
      <c r="O1019">
        <v>2</v>
      </c>
      <c r="P1019">
        <v>10</v>
      </c>
      <c r="Q1019">
        <v>2017</v>
      </c>
      <c r="R1019">
        <v>30.3030303</v>
      </c>
      <c r="S1019">
        <v>3042</v>
      </c>
      <c r="T1019">
        <v>134.9</v>
      </c>
      <c r="U1019">
        <v>4.2</v>
      </c>
      <c r="V1019">
        <v>6.81</v>
      </c>
      <c r="W1019">
        <v>346.15800000000002</v>
      </c>
      <c r="X1019">
        <v>3.7</v>
      </c>
      <c r="Y1019">
        <v>13.455</v>
      </c>
      <c r="Z1019">
        <v>232.49</v>
      </c>
      <c r="AA1019">
        <v>3.8</v>
      </c>
      <c r="AB1019">
        <v>14.2125</v>
      </c>
      <c r="AC1019">
        <v>339</v>
      </c>
      <c r="AD1019" s="1">
        <v>43024</v>
      </c>
      <c r="AE1019" t="s">
        <v>115</v>
      </c>
    </row>
    <row r="1020" spans="1:31" x14ac:dyDescent="0.3">
      <c r="A1020" t="s">
        <v>29</v>
      </c>
      <c r="B1020" t="s">
        <v>30</v>
      </c>
      <c r="C1020">
        <v>45</v>
      </c>
      <c r="D1020">
        <v>236</v>
      </c>
      <c r="E1020">
        <v>4</v>
      </c>
      <c r="F1020">
        <v>31</v>
      </c>
      <c r="G1020">
        <v>98.9</v>
      </c>
      <c r="H1020">
        <v>395.6</v>
      </c>
      <c r="I1020">
        <v>17.122499999999999</v>
      </c>
      <c r="J1020">
        <v>1</v>
      </c>
      <c r="K1020">
        <v>173</v>
      </c>
      <c r="L1020">
        <v>4</v>
      </c>
      <c r="M1020">
        <v>22</v>
      </c>
      <c r="N1020">
        <v>9</v>
      </c>
      <c r="O1020">
        <v>2</v>
      </c>
      <c r="P1020">
        <v>10</v>
      </c>
      <c r="Q1020">
        <v>2017</v>
      </c>
      <c r="R1020">
        <v>10.81081081</v>
      </c>
      <c r="S1020">
        <v>2808</v>
      </c>
      <c r="T1020">
        <v>154.69588239999999</v>
      </c>
      <c r="U1020">
        <v>4.2</v>
      </c>
      <c r="V1020">
        <v>43.88117647</v>
      </c>
      <c r="W1020">
        <v>98.9</v>
      </c>
      <c r="X1020">
        <v>4</v>
      </c>
      <c r="Y1020">
        <v>17.122499999999999</v>
      </c>
      <c r="Z1020">
        <v>98.9</v>
      </c>
      <c r="AA1020">
        <v>4</v>
      </c>
      <c r="AB1020">
        <v>17.122499999999999</v>
      </c>
      <c r="AC1020">
        <v>98.9</v>
      </c>
      <c r="AD1020" s="1">
        <v>43024</v>
      </c>
      <c r="AE1020" t="s">
        <v>116</v>
      </c>
    </row>
    <row r="1021" spans="1:31" x14ac:dyDescent="0.3">
      <c r="A1021" t="s">
        <v>27</v>
      </c>
      <c r="B1021" t="s">
        <v>36</v>
      </c>
      <c r="C1021">
        <v>58</v>
      </c>
      <c r="D1021">
        <v>340</v>
      </c>
      <c r="E1021">
        <v>19</v>
      </c>
      <c r="F1021">
        <v>146</v>
      </c>
      <c r="G1021">
        <v>59.9</v>
      </c>
      <c r="H1021">
        <v>1138.0999999999999</v>
      </c>
      <c r="I1021">
        <v>17.730526319999999</v>
      </c>
      <c r="J1021">
        <v>2</v>
      </c>
      <c r="K1021">
        <v>1500</v>
      </c>
      <c r="L1021">
        <v>4</v>
      </c>
      <c r="M1021">
        <v>22</v>
      </c>
      <c r="N1021">
        <v>9</v>
      </c>
      <c r="O1021">
        <v>2</v>
      </c>
      <c r="P1021">
        <v>10</v>
      </c>
      <c r="Q1021">
        <v>2017</v>
      </c>
      <c r="R1021">
        <v>8.7155963300000003</v>
      </c>
      <c r="S1021">
        <v>19800</v>
      </c>
      <c r="T1021">
        <v>59.9</v>
      </c>
      <c r="U1021">
        <v>4.0999999999999996</v>
      </c>
      <c r="V1021">
        <v>18.065897440000001</v>
      </c>
      <c r="W1021">
        <v>59.9</v>
      </c>
      <c r="X1021">
        <v>4.2</v>
      </c>
      <c r="Y1021">
        <v>17.595483869999999</v>
      </c>
      <c r="Z1021">
        <v>59.9</v>
      </c>
      <c r="AA1021">
        <v>4.0999999999999996</v>
      </c>
      <c r="AB1021">
        <v>16.814166669999999</v>
      </c>
      <c r="AC1021">
        <v>59.9</v>
      </c>
      <c r="AD1021" s="1">
        <v>43023</v>
      </c>
      <c r="AE1021" t="s">
        <v>123</v>
      </c>
    </row>
    <row r="1022" spans="1:31" x14ac:dyDescent="0.3">
      <c r="A1022" t="s">
        <v>48</v>
      </c>
      <c r="B1022" t="s">
        <v>49</v>
      </c>
      <c r="C1022">
        <v>29</v>
      </c>
      <c r="D1022">
        <v>178</v>
      </c>
      <c r="E1022">
        <v>2</v>
      </c>
      <c r="F1022">
        <v>19</v>
      </c>
      <c r="G1022">
        <v>142.5</v>
      </c>
      <c r="H1022">
        <v>285</v>
      </c>
      <c r="I1022">
        <v>17.149999999999999</v>
      </c>
      <c r="J1022">
        <v>1</v>
      </c>
      <c r="K1022">
        <v>400</v>
      </c>
      <c r="L1022">
        <v>4.4000000000000004</v>
      </c>
      <c r="M1022">
        <v>22</v>
      </c>
      <c r="N1022">
        <v>9</v>
      </c>
      <c r="O1022">
        <v>2</v>
      </c>
      <c r="P1022">
        <v>10</v>
      </c>
      <c r="Q1022">
        <v>2017</v>
      </c>
      <c r="R1022">
        <v>8.3333333330000006</v>
      </c>
      <c r="S1022">
        <v>4693</v>
      </c>
      <c r="T1022">
        <v>56.99</v>
      </c>
      <c r="U1022">
        <v>4.3</v>
      </c>
      <c r="V1022">
        <v>12.29294118</v>
      </c>
      <c r="W1022">
        <v>142.5</v>
      </c>
      <c r="X1022">
        <v>4.4000000000000004</v>
      </c>
      <c r="Y1022">
        <v>17.149999999999999</v>
      </c>
      <c r="Z1022">
        <v>142.5</v>
      </c>
      <c r="AA1022">
        <v>4.4000000000000004</v>
      </c>
      <c r="AB1022">
        <v>17.149999999999999</v>
      </c>
      <c r="AC1022">
        <v>142.5</v>
      </c>
      <c r="AD1022" s="1">
        <v>43023</v>
      </c>
      <c r="AE1022" t="s">
        <v>115</v>
      </c>
    </row>
    <row r="1023" spans="1:31" x14ac:dyDescent="0.3">
      <c r="A1023" t="s">
        <v>52</v>
      </c>
      <c r="B1023" t="s">
        <v>66</v>
      </c>
      <c r="C1023">
        <v>41</v>
      </c>
      <c r="D1023">
        <v>789</v>
      </c>
      <c r="E1023">
        <v>8</v>
      </c>
      <c r="F1023">
        <v>17</v>
      </c>
      <c r="G1023">
        <v>38.4</v>
      </c>
      <c r="H1023">
        <v>307.2</v>
      </c>
      <c r="I1023">
        <v>15.55875</v>
      </c>
      <c r="J1023">
        <v>1</v>
      </c>
      <c r="K1023">
        <v>950</v>
      </c>
      <c r="L1023">
        <v>3.8</v>
      </c>
      <c r="M1023">
        <v>22</v>
      </c>
      <c r="N1023">
        <v>9</v>
      </c>
      <c r="O1023">
        <v>2</v>
      </c>
      <c r="P1023">
        <v>10</v>
      </c>
      <c r="Q1023">
        <v>2017</v>
      </c>
      <c r="R1023">
        <v>15.09433962</v>
      </c>
      <c r="S1023">
        <v>14000</v>
      </c>
      <c r="T1023">
        <v>75</v>
      </c>
      <c r="U1023">
        <v>4.0999999999999996</v>
      </c>
      <c r="V1023">
        <v>13.64</v>
      </c>
      <c r="W1023">
        <v>38.4</v>
      </c>
      <c r="X1023">
        <v>3.7</v>
      </c>
      <c r="Y1023">
        <v>13.98</v>
      </c>
      <c r="Z1023">
        <v>38.4</v>
      </c>
      <c r="AA1023">
        <v>3.8</v>
      </c>
      <c r="AB1023">
        <v>15.55875</v>
      </c>
      <c r="AC1023">
        <v>38.4</v>
      </c>
      <c r="AD1023" s="1">
        <v>43023</v>
      </c>
      <c r="AE1023" t="s">
        <v>116</v>
      </c>
    </row>
    <row r="1024" spans="1:31" x14ac:dyDescent="0.3">
      <c r="A1024" t="s">
        <v>50</v>
      </c>
      <c r="B1024" t="s">
        <v>26</v>
      </c>
      <c r="C1024">
        <v>55</v>
      </c>
      <c r="D1024">
        <v>312</v>
      </c>
      <c r="E1024">
        <v>8</v>
      </c>
      <c r="F1024">
        <v>50</v>
      </c>
      <c r="G1024">
        <v>99</v>
      </c>
      <c r="H1024">
        <v>792</v>
      </c>
      <c r="I1024">
        <v>16.353750000000002</v>
      </c>
      <c r="J1024">
        <v>1</v>
      </c>
      <c r="K1024">
        <v>1550</v>
      </c>
      <c r="L1024">
        <v>3.3</v>
      </c>
      <c r="M1024">
        <v>22</v>
      </c>
      <c r="N1024">
        <v>9</v>
      </c>
      <c r="O1024">
        <v>2</v>
      </c>
      <c r="P1024">
        <v>10</v>
      </c>
      <c r="Q1024">
        <v>2017</v>
      </c>
      <c r="R1024">
        <v>21.621621619999999</v>
      </c>
      <c r="S1024">
        <v>20944</v>
      </c>
      <c r="T1024">
        <v>83.64961538</v>
      </c>
      <c r="U1024">
        <v>3.9</v>
      </c>
      <c r="V1024">
        <v>21.57214286</v>
      </c>
      <c r="W1024">
        <v>99</v>
      </c>
      <c r="X1024">
        <v>3.3</v>
      </c>
      <c r="Y1024">
        <v>16.353750000000002</v>
      </c>
      <c r="Z1024">
        <v>45.95</v>
      </c>
      <c r="AA1024">
        <v>4</v>
      </c>
      <c r="AB1024">
        <v>15.1</v>
      </c>
      <c r="AC1024">
        <v>98.95</v>
      </c>
      <c r="AD1024" s="1">
        <v>43023</v>
      </c>
      <c r="AE1024" t="s">
        <v>115</v>
      </c>
    </row>
    <row r="1025" spans="1:31" x14ac:dyDescent="0.3">
      <c r="A1025" t="s">
        <v>29</v>
      </c>
      <c r="B1025" t="s">
        <v>30</v>
      </c>
      <c r="C1025">
        <v>45</v>
      </c>
      <c r="D1025">
        <v>236</v>
      </c>
      <c r="E1025">
        <v>4</v>
      </c>
      <c r="F1025">
        <v>31</v>
      </c>
      <c r="G1025">
        <v>98.9</v>
      </c>
      <c r="H1025">
        <v>395.6</v>
      </c>
      <c r="I1025">
        <v>17.122499999999999</v>
      </c>
      <c r="J1025">
        <v>1</v>
      </c>
      <c r="K1025">
        <v>173</v>
      </c>
      <c r="L1025">
        <v>4</v>
      </c>
      <c r="M1025">
        <v>22</v>
      </c>
      <c r="N1025">
        <v>9</v>
      </c>
      <c r="O1025">
        <v>2</v>
      </c>
      <c r="P1025">
        <v>10</v>
      </c>
      <c r="Q1025">
        <v>2017</v>
      </c>
      <c r="R1025">
        <v>10.81081081</v>
      </c>
      <c r="S1025">
        <v>2808</v>
      </c>
      <c r="T1025">
        <v>154.69588239999999</v>
      </c>
      <c r="U1025">
        <v>4.2</v>
      </c>
      <c r="V1025">
        <v>43.88117647</v>
      </c>
      <c r="W1025">
        <v>98.9</v>
      </c>
      <c r="X1025">
        <v>4</v>
      </c>
      <c r="Y1025">
        <v>17.122499999999999</v>
      </c>
      <c r="Z1025">
        <v>98.9</v>
      </c>
      <c r="AA1025">
        <v>4</v>
      </c>
      <c r="AB1025">
        <v>17.122499999999999</v>
      </c>
      <c r="AC1025">
        <v>98.9</v>
      </c>
      <c r="AD1025" s="1">
        <v>43023</v>
      </c>
      <c r="AE1025" t="s">
        <v>116</v>
      </c>
    </row>
    <row r="1026" spans="1:31" x14ac:dyDescent="0.3">
      <c r="A1026" t="s">
        <v>74</v>
      </c>
      <c r="B1026" t="s">
        <v>26</v>
      </c>
      <c r="C1026">
        <v>38</v>
      </c>
      <c r="D1026">
        <v>735</v>
      </c>
      <c r="E1026">
        <v>29</v>
      </c>
      <c r="F1026">
        <v>50</v>
      </c>
      <c r="G1026">
        <v>45.9</v>
      </c>
      <c r="H1026">
        <v>1331.1</v>
      </c>
      <c r="I1026">
        <v>13.882413789999999</v>
      </c>
      <c r="J1026">
        <v>5</v>
      </c>
      <c r="K1026">
        <v>800</v>
      </c>
      <c r="L1026">
        <v>4.2</v>
      </c>
      <c r="M1026">
        <v>22</v>
      </c>
      <c r="N1026">
        <v>9</v>
      </c>
      <c r="O1026">
        <v>2</v>
      </c>
      <c r="P1026">
        <v>10</v>
      </c>
      <c r="Q1026">
        <v>2017</v>
      </c>
      <c r="R1026">
        <v>39.7260274</v>
      </c>
      <c r="S1026">
        <v>8000</v>
      </c>
      <c r="T1026">
        <v>89.9</v>
      </c>
      <c r="U1026">
        <v>3.9</v>
      </c>
      <c r="V1026">
        <v>21.57214286</v>
      </c>
      <c r="W1026">
        <v>45.9</v>
      </c>
      <c r="X1026">
        <v>4.2</v>
      </c>
      <c r="Y1026">
        <v>13.882413789999999</v>
      </c>
      <c r="Z1026">
        <v>45.95</v>
      </c>
      <c r="AA1026">
        <v>4</v>
      </c>
      <c r="AB1026">
        <v>15.1</v>
      </c>
      <c r="AC1026">
        <v>45.85</v>
      </c>
      <c r="AD1026" s="1">
        <v>43022</v>
      </c>
      <c r="AE1026" t="s">
        <v>122</v>
      </c>
    </row>
    <row r="1027" spans="1:31" x14ac:dyDescent="0.3">
      <c r="A1027" t="s">
        <v>73</v>
      </c>
      <c r="B1027" t="s">
        <v>26</v>
      </c>
      <c r="C1027">
        <v>54</v>
      </c>
      <c r="D1027">
        <v>245</v>
      </c>
      <c r="E1027">
        <v>14</v>
      </c>
      <c r="F1027">
        <v>43</v>
      </c>
      <c r="G1027">
        <v>89.899999999999991</v>
      </c>
      <c r="H1027">
        <v>1258.5999999999999</v>
      </c>
      <c r="I1027">
        <v>14.769215689999999</v>
      </c>
      <c r="J1027">
        <v>1</v>
      </c>
      <c r="K1027">
        <v>1383</v>
      </c>
      <c r="L1027">
        <v>3.9</v>
      </c>
      <c r="M1027">
        <v>22</v>
      </c>
      <c r="N1027">
        <v>9</v>
      </c>
      <c r="O1027">
        <v>2</v>
      </c>
      <c r="P1027">
        <v>10</v>
      </c>
      <c r="Q1027">
        <v>2017</v>
      </c>
      <c r="R1027">
        <v>3.8997214480000002</v>
      </c>
      <c r="S1027">
        <v>20000</v>
      </c>
      <c r="T1027">
        <v>89.9</v>
      </c>
      <c r="U1027">
        <v>3.9</v>
      </c>
      <c r="V1027">
        <v>21.57214286</v>
      </c>
      <c r="W1027">
        <v>89.9</v>
      </c>
      <c r="X1027">
        <v>3.9</v>
      </c>
      <c r="Y1027">
        <v>21.57214286</v>
      </c>
      <c r="Z1027">
        <v>45.95</v>
      </c>
      <c r="AA1027">
        <v>4</v>
      </c>
      <c r="AB1027">
        <v>15.1</v>
      </c>
      <c r="AC1027">
        <v>89.9</v>
      </c>
      <c r="AD1027" s="1">
        <v>43022</v>
      </c>
      <c r="AE1027" t="s">
        <v>115</v>
      </c>
    </row>
    <row r="1028" spans="1:31" x14ac:dyDescent="0.3">
      <c r="A1028" t="s">
        <v>78</v>
      </c>
      <c r="B1028" t="s">
        <v>36</v>
      </c>
      <c r="C1028">
        <v>58</v>
      </c>
      <c r="D1028">
        <v>1893</v>
      </c>
      <c r="E1028">
        <v>17</v>
      </c>
      <c r="F1028">
        <v>146</v>
      </c>
      <c r="G1028">
        <v>95.29</v>
      </c>
      <c r="H1028">
        <v>1619.93</v>
      </c>
      <c r="I1028">
        <v>41.089411759999997</v>
      </c>
      <c r="J1028">
        <v>1</v>
      </c>
      <c r="K1028">
        <v>5950</v>
      </c>
      <c r="L1028">
        <v>4.3</v>
      </c>
      <c r="M1028">
        <v>22</v>
      </c>
      <c r="N1028">
        <v>9</v>
      </c>
      <c r="O1028">
        <v>2</v>
      </c>
      <c r="P1028">
        <v>10</v>
      </c>
      <c r="Q1028">
        <v>2017</v>
      </c>
      <c r="R1028">
        <v>17.346938779999999</v>
      </c>
      <c r="S1028">
        <v>8000</v>
      </c>
      <c r="T1028">
        <v>59.9</v>
      </c>
      <c r="U1028">
        <v>4.0999999999999996</v>
      </c>
      <c r="V1028">
        <v>18.065897440000001</v>
      </c>
      <c r="W1028">
        <v>59.9</v>
      </c>
      <c r="X1028">
        <v>4.2</v>
      </c>
      <c r="Y1028">
        <v>17.595483869999999</v>
      </c>
      <c r="Z1028">
        <v>59.9</v>
      </c>
      <c r="AA1028">
        <v>4.0999999999999996</v>
      </c>
      <c r="AB1028">
        <v>16.814166669999999</v>
      </c>
      <c r="AC1028">
        <v>102.5</v>
      </c>
      <c r="AD1028" s="1">
        <v>43022</v>
      </c>
      <c r="AE1028" t="s">
        <v>114</v>
      </c>
    </row>
    <row r="1029" spans="1:31" x14ac:dyDescent="0.3">
      <c r="A1029" t="s">
        <v>41</v>
      </c>
      <c r="B1029" t="s">
        <v>32</v>
      </c>
      <c r="C1029">
        <v>60</v>
      </c>
      <c r="D1029">
        <v>2644</v>
      </c>
      <c r="E1029">
        <v>2</v>
      </c>
      <c r="F1029">
        <v>81</v>
      </c>
      <c r="G1029">
        <v>325</v>
      </c>
      <c r="H1029">
        <v>650</v>
      </c>
      <c r="I1029">
        <v>19.545000000000002</v>
      </c>
      <c r="J1029">
        <v>6</v>
      </c>
      <c r="K1029">
        <v>400</v>
      </c>
      <c r="L1029">
        <v>4.2</v>
      </c>
      <c r="M1029">
        <v>22</v>
      </c>
      <c r="N1029">
        <v>9</v>
      </c>
      <c r="O1029">
        <v>2</v>
      </c>
      <c r="P1029">
        <v>10</v>
      </c>
      <c r="Q1029">
        <v>2017</v>
      </c>
      <c r="R1029">
        <v>5.4054054049999998</v>
      </c>
      <c r="S1029">
        <v>2992</v>
      </c>
      <c r="T1029">
        <v>23.99</v>
      </c>
      <c r="U1029">
        <v>4.3</v>
      </c>
      <c r="V1029">
        <v>13.13666667</v>
      </c>
      <c r="W1029">
        <v>89.99</v>
      </c>
      <c r="X1029">
        <v>4.0999999999999996</v>
      </c>
      <c r="Y1029">
        <v>16.56291667</v>
      </c>
      <c r="Z1029">
        <v>58.99</v>
      </c>
      <c r="AA1029">
        <v>3.9</v>
      </c>
      <c r="AB1029">
        <v>19.065263160000001</v>
      </c>
      <c r="AC1029">
        <v>325</v>
      </c>
      <c r="AD1029" s="1">
        <v>43021</v>
      </c>
      <c r="AE1029" t="s">
        <v>114</v>
      </c>
    </row>
    <row r="1030" spans="1:31" x14ac:dyDescent="0.3">
      <c r="A1030" t="s">
        <v>58</v>
      </c>
      <c r="B1030" t="s">
        <v>33</v>
      </c>
      <c r="C1030">
        <v>35</v>
      </c>
      <c r="D1030">
        <v>640</v>
      </c>
      <c r="E1030">
        <v>2</v>
      </c>
      <c r="F1030">
        <v>43</v>
      </c>
      <c r="G1030">
        <v>239.9</v>
      </c>
      <c r="H1030">
        <v>479.8</v>
      </c>
      <c r="I1030">
        <v>11.22</v>
      </c>
      <c r="J1030">
        <v>1</v>
      </c>
      <c r="K1030">
        <v>335</v>
      </c>
      <c r="L1030">
        <v>4.0999999999999996</v>
      </c>
      <c r="M1030">
        <v>22</v>
      </c>
      <c r="N1030">
        <v>9</v>
      </c>
      <c r="O1030">
        <v>2</v>
      </c>
      <c r="P1030">
        <v>10</v>
      </c>
      <c r="Q1030">
        <v>2017</v>
      </c>
      <c r="R1030">
        <v>50</v>
      </c>
      <c r="S1030">
        <v>2992</v>
      </c>
      <c r="T1030">
        <v>134.9</v>
      </c>
      <c r="U1030">
        <v>4.2</v>
      </c>
      <c r="V1030">
        <v>6.81</v>
      </c>
      <c r="W1030">
        <v>239.9</v>
      </c>
      <c r="X1030">
        <v>4.0999999999999996</v>
      </c>
      <c r="Y1030">
        <v>11.22</v>
      </c>
      <c r="Z1030">
        <v>232.49</v>
      </c>
      <c r="AA1030">
        <v>3.8</v>
      </c>
      <c r="AB1030">
        <v>14.2125</v>
      </c>
      <c r="AC1030">
        <v>239.85</v>
      </c>
      <c r="AD1030" s="1">
        <v>43021</v>
      </c>
      <c r="AE1030" t="s">
        <v>114</v>
      </c>
    </row>
    <row r="1031" spans="1:31" x14ac:dyDescent="0.3">
      <c r="A1031" t="s">
        <v>28</v>
      </c>
      <c r="B1031" t="s">
        <v>35</v>
      </c>
      <c r="C1031">
        <v>56</v>
      </c>
      <c r="D1031">
        <v>237</v>
      </c>
      <c r="E1031">
        <v>12</v>
      </c>
      <c r="F1031">
        <v>38</v>
      </c>
      <c r="G1031">
        <v>20.666666666666668</v>
      </c>
      <c r="H1031">
        <v>248</v>
      </c>
      <c r="I1031">
        <v>12.803333329999999</v>
      </c>
      <c r="J1031">
        <v>3</v>
      </c>
      <c r="K1031">
        <v>100</v>
      </c>
      <c r="L1031">
        <v>3.9</v>
      </c>
      <c r="M1031">
        <v>22</v>
      </c>
      <c r="N1031">
        <v>9</v>
      </c>
      <c r="O1031">
        <v>2</v>
      </c>
      <c r="P1031">
        <v>10</v>
      </c>
      <c r="Q1031">
        <v>2017</v>
      </c>
      <c r="R1031">
        <v>16.438356160000001</v>
      </c>
      <c r="S1031">
        <v>2304</v>
      </c>
      <c r="T1031">
        <v>21.542857139999999</v>
      </c>
      <c r="U1031">
        <v>4.2</v>
      </c>
      <c r="V1031">
        <v>13.534285710000001</v>
      </c>
      <c r="W1031">
        <v>20.666666670000001</v>
      </c>
      <c r="X1031">
        <v>3.9</v>
      </c>
      <c r="Y1031">
        <v>12.803333329999999</v>
      </c>
      <c r="Z1031">
        <v>20.666666670000001</v>
      </c>
      <c r="AA1031">
        <v>3.9</v>
      </c>
      <c r="AB1031">
        <v>12.803333329999999</v>
      </c>
      <c r="AC1031">
        <v>19.899999999999999</v>
      </c>
      <c r="AD1031" s="1">
        <v>43020</v>
      </c>
      <c r="AE1031" t="s">
        <v>116</v>
      </c>
    </row>
    <row r="1032" spans="1:31" x14ac:dyDescent="0.3">
      <c r="A1032" t="s">
        <v>47</v>
      </c>
      <c r="B1032" t="s">
        <v>32</v>
      </c>
      <c r="C1032">
        <v>51</v>
      </c>
      <c r="D1032">
        <v>625</v>
      </c>
      <c r="E1032">
        <v>10</v>
      </c>
      <c r="F1032">
        <v>81</v>
      </c>
      <c r="G1032">
        <v>349.9</v>
      </c>
      <c r="H1032">
        <v>3499</v>
      </c>
      <c r="I1032">
        <v>26.582857140000002</v>
      </c>
      <c r="J1032">
        <v>1</v>
      </c>
      <c r="K1032">
        <v>900</v>
      </c>
      <c r="L1032">
        <v>4.3</v>
      </c>
      <c r="M1032">
        <v>22</v>
      </c>
      <c r="N1032">
        <v>9</v>
      </c>
      <c r="O1032">
        <v>2</v>
      </c>
      <c r="P1032">
        <v>10</v>
      </c>
      <c r="Q1032">
        <v>2017</v>
      </c>
      <c r="R1032">
        <v>15.625</v>
      </c>
      <c r="S1032">
        <v>11400</v>
      </c>
      <c r="T1032">
        <v>23.99</v>
      </c>
      <c r="U1032">
        <v>4.3</v>
      </c>
      <c r="V1032">
        <v>13.13666667</v>
      </c>
      <c r="W1032">
        <v>89.99</v>
      </c>
      <c r="X1032">
        <v>4.0999999999999996</v>
      </c>
      <c r="Y1032">
        <v>16.56291667</v>
      </c>
      <c r="Z1032">
        <v>58.99</v>
      </c>
      <c r="AA1032">
        <v>3.9</v>
      </c>
      <c r="AB1032">
        <v>19.065263160000001</v>
      </c>
      <c r="AC1032">
        <v>349.9</v>
      </c>
      <c r="AD1032" s="1">
        <v>43020</v>
      </c>
      <c r="AE1032" t="s">
        <v>114</v>
      </c>
    </row>
    <row r="1033" spans="1:31" x14ac:dyDescent="0.3">
      <c r="A1033" t="s">
        <v>29</v>
      </c>
      <c r="B1033" t="s">
        <v>30</v>
      </c>
      <c r="C1033">
        <v>45</v>
      </c>
      <c r="D1033">
        <v>236</v>
      </c>
      <c r="E1033">
        <v>4</v>
      </c>
      <c r="F1033">
        <v>31</v>
      </c>
      <c r="G1033">
        <v>98.9</v>
      </c>
      <c r="H1033">
        <v>395.6</v>
      </c>
      <c r="I1033">
        <v>17.122499999999999</v>
      </c>
      <c r="J1033">
        <v>1</v>
      </c>
      <c r="K1033">
        <v>173</v>
      </c>
      <c r="L1033">
        <v>4</v>
      </c>
      <c r="M1033">
        <v>22</v>
      </c>
      <c r="N1033">
        <v>9</v>
      </c>
      <c r="O1033">
        <v>2</v>
      </c>
      <c r="P1033">
        <v>10</v>
      </c>
      <c r="Q1033">
        <v>2017</v>
      </c>
      <c r="R1033">
        <v>10.81081081</v>
      </c>
      <c r="S1033">
        <v>2808</v>
      </c>
      <c r="T1033">
        <v>154.69588239999999</v>
      </c>
      <c r="U1033">
        <v>4.2</v>
      </c>
      <c r="V1033">
        <v>43.88117647</v>
      </c>
      <c r="W1033">
        <v>98.9</v>
      </c>
      <c r="X1033">
        <v>4</v>
      </c>
      <c r="Y1033">
        <v>17.122499999999999</v>
      </c>
      <c r="Z1033">
        <v>98.9</v>
      </c>
      <c r="AA1033">
        <v>4</v>
      </c>
      <c r="AB1033">
        <v>17.122499999999999</v>
      </c>
      <c r="AC1033">
        <v>98.9</v>
      </c>
      <c r="AD1033" s="1">
        <v>43019</v>
      </c>
      <c r="AE1033" t="s">
        <v>116</v>
      </c>
    </row>
    <row r="1034" spans="1:31" x14ac:dyDescent="0.3">
      <c r="A1034" t="s">
        <v>53</v>
      </c>
      <c r="B1034" t="s">
        <v>36</v>
      </c>
      <c r="C1034">
        <v>47</v>
      </c>
      <c r="D1034">
        <v>1893</v>
      </c>
      <c r="E1034">
        <v>12</v>
      </c>
      <c r="F1034">
        <v>146</v>
      </c>
      <c r="G1034">
        <v>92.160000000000011</v>
      </c>
      <c r="H1034">
        <v>1105.92</v>
      </c>
      <c r="I1034">
        <v>30.834166669999998</v>
      </c>
      <c r="J1034">
        <v>1</v>
      </c>
      <c r="K1034">
        <v>6050</v>
      </c>
      <c r="L1034">
        <v>4.0999999999999996</v>
      </c>
      <c r="M1034">
        <v>22</v>
      </c>
      <c r="N1034">
        <v>9</v>
      </c>
      <c r="O1034">
        <v>2</v>
      </c>
      <c r="P1034">
        <v>10</v>
      </c>
      <c r="Q1034">
        <v>2017</v>
      </c>
      <c r="R1034">
        <v>15.58441558</v>
      </c>
      <c r="S1034">
        <v>8000</v>
      </c>
      <c r="T1034">
        <v>59.9</v>
      </c>
      <c r="U1034">
        <v>4.0999999999999996</v>
      </c>
      <c r="V1034">
        <v>18.065897440000001</v>
      </c>
      <c r="W1034">
        <v>59.9</v>
      </c>
      <c r="X1034">
        <v>4.2</v>
      </c>
      <c r="Y1034">
        <v>17.595483869999999</v>
      </c>
      <c r="Z1034">
        <v>59.9</v>
      </c>
      <c r="AA1034">
        <v>4.0999999999999996</v>
      </c>
      <c r="AB1034">
        <v>16.814166669999999</v>
      </c>
      <c r="AC1034">
        <v>104.25</v>
      </c>
      <c r="AD1034" s="1">
        <v>43018</v>
      </c>
      <c r="AE1034" t="s">
        <v>115</v>
      </c>
    </row>
    <row r="1035" spans="1:31" x14ac:dyDescent="0.3">
      <c r="A1035" t="s">
        <v>83</v>
      </c>
      <c r="B1035" t="s">
        <v>36</v>
      </c>
      <c r="C1035">
        <v>36</v>
      </c>
      <c r="D1035">
        <v>450</v>
      </c>
      <c r="E1035">
        <v>14</v>
      </c>
      <c r="F1035">
        <v>146</v>
      </c>
      <c r="G1035">
        <v>99</v>
      </c>
      <c r="H1035">
        <v>1386</v>
      </c>
      <c r="I1035">
        <v>45.77642857</v>
      </c>
      <c r="J1035">
        <v>1</v>
      </c>
      <c r="K1035">
        <v>9000</v>
      </c>
      <c r="L1035">
        <v>4.0999999999999996</v>
      </c>
      <c r="M1035">
        <v>22</v>
      </c>
      <c r="N1035">
        <v>9</v>
      </c>
      <c r="O1035">
        <v>2</v>
      </c>
      <c r="P1035">
        <v>10</v>
      </c>
      <c r="Q1035">
        <v>2017</v>
      </c>
      <c r="R1035">
        <v>13.33333333</v>
      </c>
      <c r="S1035">
        <v>19656</v>
      </c>
      <c r="T1035">
        <v>59.9</v>
      </c>
      <c r="U1035">
        <v>4.0999999999999996</v>
      </c>
      <c r="V1035">
        <v>18.065897440000001</v>
      </c>
      <c r="W1035">
        <v>59.9</v>
      </c>
      <c r="X1035">
        <v>4.2</v>
      </c>
      <c r="Y1035">
        <v>17.595483869999999</v>
      </c>
      <c r="Z1035">
        <v>59.9</v>
      </c>
      <c r="AA1035">
        <v>4.0999999999999996</v>
      </c>
      <c r="AB1035">
        <v>16.814166669999999</v>
      </c>
      <c r="AC1035">
        <v>99</v>
      </c>
      <c r="AD1035" s="1">
        <v>43018</v>
      </c>
      <c r="AE1035" t="s">
        <v>115</v>
      </c>
    </row>
    <row r="1036" spans="1:31" x14ac:dyDescent="0.3">
      <c r="A1036" t="s">
        <v>62</v>
      </c>
      <c r="B1036" t="s">
        <v>32</v>
      </c>
      <c r="C1036">
        <v>48</v>
      </c>
      <c r="D1036">
        <v>575</v>
      </c>
      <c r="E1036">
        <v>27</v>
      </c>
      <c r="F1036">
        <v>81</v>
      </c>
      <c r="G1036">
        <v>23.990000000000002</v>
      </c>
      <c r="H1036">
        <v>647.73</v>
      </c>
      <c r="I1036">
        <v>13.13666667</v>
      </c>
      <c r="J1036">
        <v>1</v>
      </c>
      <c r="K1036">
        <v>100</v>
      </c>
      <c r="L1036">
        <v>4.3</v>
      </c>
      <c r="M1036">
        <v>22</v>
      </c>
      <c r="N1036">
        <v>9</v>
      </c>
      <c r="O1036">
        <v>2</v>
      </c>
      <c r="P1036">
        <v>10</v>
      </c>
      <c r="Q1036">
        <v>2017</v>
      </c>
      <c r="R1036">
        <v>12</v>
      </c>
      <c r="S1036">
        <v>4500</v>
      </c>
      <c r="T1036">
        <v>23.99</v>
      </c>
      <c r="U1036">
        <v>4.3</v>
      </c>
      <c r="V1036">
        <v>13.13666667</v>
      </c>
      <c r="W1036">
        <v>89.99</v>
      </c>
      <c r="X1036">
        <v>4.0999999999999996</v>
      </c>
      <c r="Y1036">
        <v>16.56291667</v>
      </c>
      <c r="Z1036">
        <v>58.99</v>
      </c>
      <c r="AA1036">
        <v>3.9</v>
      </c>
      <c r="AB1036">
        <v>19.065263160000001</v>
      </c>
      <c r="AC1036">
        <v>23.99</v>
      </c>
      <c r="AD1036" s="1">
        <v>43018</v>
      </c>
      <c r="AE1036" t="s">
        <v>122</v>
      </c>
    </row>
    <row r="1037" spans="1:31" x14ac:dyDescent="0.3">
      <c r="A1037" t="s">
        <v>69</v>
      </c>
      <c r="B1037" t="s">
        <v>36</v>
      </c>
      <c r="C1037">
        <v>59</v>
      </c>
      <c r="D1037">
        <v>341</v>
      </c>
      <c r="E1037">
        <v>13</v>
      </c>
      <c r="F1037">
        <v>43</v>
      </c>
      <c r="G1037">
        <v>59.900000000000006</v>
      </c>
      <c r="H1037">
        <v>778.7</v>
      </c>
      <c r="I1037">
        <v>18.981538459999999</v>
      </c>
      <c r="J1037">
        <v>2</v>
      </c>
      <c r="K1037">
        <v>1850</v>
      </c>
      <c r="L1037">
        <v>4.3</v>
      </c>
      <c r="M1037">
        <v>22</v>
      </c>
      <c r="N1037">
        <v>9</v>
      </c>
      <c r="O1037">
        <v>2</v>
      </c>
      <c r="P1037">
        <v>10</v>
      </c>
      <c r="Q1037">
        <v>2017</v>
      </c>
      <c r="R1037">
        <v>12.62135922</v>
      </c>
      <c r="S1037">
        <v>32560</v>
      </c>
      <c r="T1037">
        <v>59.9</v>
      </c>
      <c r="U1037">
        <v>4.0999999999999996</v>
      </c>
      <c r="V1037">
        <v>18.065897440000001</v>
      </c>
      <c r="W1037">
        <v>59.9</v>
      </c>
      <c r="X1037">
        <v>4.2</v>
      </c>
      <c r="Y1037">
        <v>17.595483869999999</v>
      </c>
      <c r="Z1037">
        <v>59.9</v>
      </c>
      <c r="AA1037">
        <v>4.0999999999999996</v>
      </c>
      <c r="AB1037">
        <v>16.814166669999999</v>
      </c>
      <c r="AC1037">
        <v>59.9</v>
      </c>
      <c r="AD1037" s="1">
        <v>43017</v>
      </c>
      <c r="AE1037" t="s">
        <v>123</v>
      </c>
    </row>
    <row r="1038" spans="1:31" x14ac:dyDescent="0.3">
      <c r="A1038" t="s">
        <v>53</v>
      </c>
      <c r="B1038" t="s">
        <v>36</v>
      </c>
      <c r="C1038">
        <v>47</v>
      </c>
      <c r="D1038">
        <v>1893</v>
      </c>
      <c r="E1038">
        <v>12</v>
      </c>
      <c r="F1038">
        <v>146</v>
      </c>
      <c r="G1038">
        <v>92.160000000000011</v>
      </c>
      <c r="H1038">
        <v>1105.92</v>
      </c>
      <c r="I1038">
        <v>30.834166669999998</v>
      </c>
      <c r="J1038">
        <v>1</v>
      </c>
      <c r="K1038">
        <v>6050</v>
      </c>
      <c r="L1038">
        <v>4.0999999999999996</v>
      </c>
      <c r="M1038">
        <v>22</v>
      </c>
      <c r="N1038">
        <v>9</v>
      </c>
      <c r="O1038">
        <v>2</v>
      </c>
      <c r="P1038">
        <v>10</v>
      </c>
      <c r="Q1038">
        <v>2017</v>
      </c>
      <c r="R1038">
        <v>15.58441558</v>
      </c>
      <c r="S1038">
        <v>8000</v>
      </c>
      <c r="T1038">
        <v>59.9</v>
      </c>
      <c r="U1038">
        <v>4.0999999999999996</v>
      </c>
      <c r="V1038">
        <v>18.065897440000001</v>
      </c>
      <c r="W1038">
        <v>59.9</v>
      </c>
      <c r="X1038">
        <v>4.2</v>
      </c>
      <c r="Y1038">
        <v>17.595483869999999</v>
      </c>
      <c r="Z1038">
        <v>59.9</v>
      </c>
      <c r="AA1038">
        <v>4.0999999999999996</v>
      </c>
      <c r="AB1038">
        <v>16.814166669999999</v>
      </c>
      <c r="AC1038">
        <v>104.25</v>
      </c>
      <c r="AD1038" s="1">
        <v>43017</v>
      </c>
      <c r="AE1038" t="s">
        <v>115</v>
      </c>
    </row>
    <row r="1039" spans="1:31" x14ac:dyDescent="0.3">
      <c r="A1039" t="s">
        <v>29</v>
      </c>
      <c r="B1039" t="s">
        <v>30</v>
      </c>
      <c r="C1039">
        <v>45</v>
      </c>
      <c r="D1039">
        <v>236</v>
      </c>
      <c r="E1039">
        <v>4</v>
      </c>
      <c r="F1039">
        <v>31</v>
      </c>
      <c r="G1039">
        <v>98.9</v>
      </c>
      <c r="H1039">
        <v>395.6</v>
      </c>
      <c r="I1039">
        <v>17.122499999999999</v>
      </c>
      <c r="J1039">
        <v>1</v>
      </c>
      <c r="K1039">
        <v>173</v>
      </c>
      <c r="L1039">
        <v>4</v>
      </c>
      <c r="M1039">
        <v>22</v>
      </c>
      <c r="N1039">
        <v>9</v>
      </c>
      <c r="O1039">
        <v>2</v>
      </c>
      <c r="P1039">
        <v>10</v>
      </c>
      <c r="Q1039">
        <v>2017</v>
      </c>
      <c r="R1039">
        <v>10.81081081</v>
      </c>
      <c r="S1039">
        <v>2808</v>
      </c>
      <c r="T1039">
        <v>154.69588239999999</v>
      </c>
      <c r="U1039">
        <v>4.2</v>
      </c>
      <c r="V1039">
        <v>43.88117647</v>
      </c>
      <c r="W1039">
        <v>98.9</v>
      </c>
      <c r="X1039">
        <v>4</v>
      </c>
      <c r="Y1039">
        <v>17.122499999999999</v>
      </c>
      <c r="Z1039">
        <v>98.9</v>
      </c>
      <c r="AA1039">
        <v>4</v>
      </c>
      <c r="AB1039">
        <v>17.122499999999999</v>
      </c>
      <c r="AC1039">
        <v>98.9</v>
      </c>
      <c r="AD1039" s="1">
        <v>43017</v>
      </c>
      <c r="AE1039" t="s">
        <v>116</v>
      </c>
    </row>
    <row r="1040" spans="1:31" x14ac:dyDescent="0.3">
      <c r="A1040" t="s">
        <v>80</v>
      </c>
      <c r="B1040" t="s">
        <v>36</v>
      </c>
      <c r="C1040">
        <v>56</v>
      </c>
      <c r="D1040">
        <v>348</v>
      </c>
      <c r="E1040">
        <v>39</v>
      </c>
      <c r="F1040">
        <v>146</v>
      </c>
      <c r="G1040">
        <v>59.9</v>
      </c>
      <c r="H1040">
        <v>2336.1</v>
      </c>
      <c r="I1040">
        <v>18.065897440000001</v>
      </c>
      <c r="J1040">
        <v>2</v>
      </c>
      <c r="K1040">
        <v>1550</v>
      </c>
      <c r="L1040">
        <v>4.0999999999999996</v>
      </c>
      <c r="M1040">
        <v>22</v>
      </c>
      <c r="N1040">
        <v>9</v>
      </c>
      <c r="O1040">
        <v>2</v>
      </c>
      <c r="P1040">
        <v>10</v>
      </c>
      <c r="Q1040">
        <v>2017</v>
      </c>
      <c r="R1040">
        <v>14.13043478</v>
      </c>
      <c r="S1040">
        <v>19800</v>
      </c>
      <c r="T1040">
        <v>59.9</v>
      </c>
      <c r="U1040">
        <v>4.0999999999999996</v>
      </c>
      <c r="V1040">
        <v>18.065897440000001</v>
      </c>
      <c r="W1040">
        <v>59.9</v>
      </c>
      <c r="X1040">
        <v>4.2</v>
      </c>
      <c r="Y1040">
        <v>17.595483869999999</v>
      </c>
      <c r="Z1040">
        <v>59.9</v>
      </c>
      <c r="AA1040">
        <v>4.0999999999999996</v>
      </c>
      <c r="AB1040">
        <v>16.814166669999999</v>
      </c>
      <c r="AC1040">
        <v>59.9</v>
      </c>
      <c r="AD1040" s="1">
        <v>43016</v>
      </c>
      <c r="AE1040" t="s">
        <v>124</v>
      </c>
    </row>
    <row r="1041" spans="1:31" x14ac:dyDescent="0.3">
      <c r="A1041" t="s">
        <v>82</v>
      </c>
      <c r="B1041" t="s">
        <v>30</v>
      </c>
      <c r="C1041">
        <v>33</v>
      </c>
      <c r="D1041">
        <v>300</v>
      </c>
      <c r="E1041">
        <v>1</v>
      </c>
      <c r="F1041">
        <v>31</v>
      </c>
      <c r="G1041">
        <v>167</v>
      </c>
      <c r="H1041">
        <v>167</v>
      </c>
      <c r="I1041">
        <v>14.92</v>
      </c>
      <c r="J1041">
        <v>1</v>
      </c>
      <c r="K1041">
        <v>207</v>
      </c>
      <c r="L1041">
        <v>3.5</v>
      </c>
      <c r="M1041">
        <v>22</v>
      </c>
      <c r="N1041">
        <v>9</v>
      </c>
      <c r="O1041">
        <v>2</v>
      </c>
      <c r="P1041">
        <v>10</v>
      </c>
      <c r="Q1041">
        <v>2017</v>
      </c>
      <c r="R1041">
        <v>33.333333330000002</v>
      </c>
      <c r="S1041">
        <v>2926</v>
      </c>
      <c r="T1041">
        <v>154.69588239999999</v>
      </c>
      <c r="U1041">
        <v>4.2</v>
      </c>
      <c r="V1041">
        <v>43.88117647</v>
      </c>
      <c r="W1041">
        <v>167</v>
      </c>
      <c r="X1041">
        <v>3.5</v>
      </c>
      <c r="Y1041">
        <v>14.92</v>
      </c>
      <c r="Z1041">
        <v>167</v>
      </c>
      <c r="AA1041">
        <v>3.5</v>
      </c>
      <c r="AB1041">
        <v>14.92</v>
      </c>
      <c r="AC1041">
        <v>166.95</v>
      </c>
      <c r="AD1041" s="1">
        <v>43016</v>
      </c>
      <c r="AE1041" t="s">
        <v>115</v>
      </c>
    </row>
    <row r="1042" spans="1:31" x14ac:dyDescent="0.3">
      <c r="A1042" t="s">
        <v>74</v>
      </c>
      <c r="B1042" t="s">
        <v>26</v>
      </c>
      <c r="C1042">
        <v>38</v>
      </c>
      <c r="D1042">
        <v>735</v>
      </c>
      <c r="E1042">
        <v>29</v>
      </c>
      <c r="F1042">
        <v>50</v>
      </c>
      <c r="G1042">
        <v>45.9</v>
      </c>
      <c r="H1042">
        <v>1331.1</v>
      </c>
      <c r="I1042">
        <v>13.882413789999999</v>
      </c>
      <c r="J1042">
        <v>5</v>
      </c>
      <c r="K1042">
        <v>800</v>
      </c>
      <c r="L1042">
        <v>4.2</v>
      </c>
      <c r="M1042">
        <v>22</v>
      </c>
      <c r="N1042">
        <v>9</v>
      </c>
      <c r="O1042">
        <v>2</v>
      </c>
      <c r="P1042">
        <v>10</v>
      </c>
      <c r="Q1042">
        <v>2017</v>
      </c>
      <c r="R1042">
        <v>39.7260274</v>
      </c>
      <c r="S1042">
        <v>8000</v>
      </c>
      <c r="T1042">
        <v>89.9</v>
      </c>
      <c r="U1042">
        <v>3.9</v>
      </c>
      <c r="V1042">
        <v>21.57214286</v>
      </c>
      <c r="W1042">
        <v>45.9</v>
      </c>
      <c r="X1042">
        <v>4.2</v>
      </c>
      <c r="Y1042">
        <v>13.882413789999999</v>
      </c>
      <c r="Z1042">
        <v>45.95</v>
      </c>
      <c r="AA1042">
        <v>4</v>
      </c>
      <c r="AB1042">
        <v>15.1</v>
      </c>
      <c r="AC1042">
        <v>45.85</v>
      </c>
      <c r="AD1042" s="1">
        <v>43015</v>
      </c>
      <c r="AE1042" t="s">
        <v>122</v>
      </c>
    </row>
    <row r="1043" spans="1:31" x14ac:dyDescent="0.3">
      <c r="A1043" t="s">
        <v>50</v>
      </c>
      <c r="B1043" t="s">
        <v>26</v>
      </c>
      <c r="C1043">
        <v>55</v>
      </c>
      <c r="D1043">
        <v>312</v>
      </c>
      <c r="E1043">
        <v>8</v>
      </c>
      <c r="F1043">
        <v>50</v>
      </c>
      <c r="G1043">
        <v>99</v>
      </c>
      <c r="H1043">
        <v>792</v>
      </c>
      <c r="I1043">
        <v>16.353750000000002</v>
      </c>
      <c r="J1043">
        <v>1</v>
      </c>
      <c r="K1043">
        <v>1550</v>
      </c>
      <c r="L1043">
        <v>3.3</v>
      </c>
      <c r="M1043">
        <v>22</v>
      </c>
      <c r="N1043">
        <v>9</v>
      </c>
      <c r="O1043">
        <v>2</v>
      </c>
      <c r="P1043">
        <v>10</v>
      </c>
      <c r="Q1043">
        <v>2017</v>
      </c>
      <c r="R1043">
        <v>21.621621619999999</v>
      </c>
      <c r="S1043">
        <v>20944</v>
      </c>
      <c r="T1043">
        <v>83.64961538</v>
      </c>
      <c r="U1043">
        <v>3.9</v>
      </c>
      <c r="V1043">
        <v>21.57214286</v>
      </c>
      <c r="W1043">
        <v>99</v>
      </c>
      <c r="X1043">
        <v>3.3</v>
      </c>
      <c r="Y1043">
        <v>16.353750000000002</v>
      </c>
      <c r="Z1043">
        <v>45.95</v>
      </c>
      <c r="AA1043">
        <v>4</v>
      </c>
      <c r="AB1043">
        <v>15.1</v>
      </c>
      <c r="AC1043">
        <v>98.95</v>
      </c>
      <c r="AD1043" s="1">
        <v>43015</v>
      </c>
      <c r="AE1043" t="s">
        <v>115</v>
      </c>
    </row>
    <row r="1044" spans="1:31" x14ac:dyDescent="0.3">
      <c r="A1044" t="s">
        <v>48</v>
      </c>
      <c r="B1044" t="s">
        <v>49</v>
      </c>
      <c r="C1044">
        <v>29</v>
      </c>
      <c r="D1044">
        <v>178</v>
      </c>
      <c r="E1044">
        <v>2</v>
      </c>
      <c r="F1044">
        <v>19</v>
      </c>
      <c r="G1044">
        <v>142.5</v>
      </c>
      <c r="H1044">
        <v>285</v>
      </c>
      <c r="I1044">
        <v>17.149999999999999</v>
      </c>
      <c r="J1044">
        <v>1</v>
      </c>
      <c r="K1044">
        <v>400</v>
      </c>
      <c r="L1044">
        <v>4.4000000000000004</v>
      </c>
      <c r="M1044">
        <v>22</v>
      </c>
      <c r="N1044">
        <v>9</v>
      </c>
      <c r="O1044">
        <v>2</v>
      </c>
      <c r="P1044">
        <v>10</v>
      </c>
      <c r="Q1044">
        <v>2017</v>
      </c>
      <c r="R1044">
        <v>8.3333333330000006</v>
      </c>
      <c r="S1044">
        <v>4693</v>
      </c>
      <c r="T1044">
        <v>56.99</v>
      </c>
      <c r="U1044">
        <v>4.3</v>
      </c>
      <c r="V1044">
        <v>12.29294118</v>
      </c>
      <c r="W1044">
        <v>142.5</v>
      </c>
      <c r="X1044">
        <v>4.4000000000000004</v>
      </c>
      <c r="Y1044">
        <v>17.149999999999999</v>
      </c>
      <c r="Z1044">
        <v>142.5</v>
      </c>
      <c r="AA1044">
        <v>4.4000000000000004</v>
      </c>
      <c r="AB1044">
        <v>17.149999999999999</v>
      </c>
      <c r="AC1044">
        <v>142.5</v>
      </c>
      <c r="AD1044" s="1">
        <v>43015</v>
      </c>
      <c r="AE1044" t="s">
        <v>115</v>
      </c>
    </row>
    <row r="1045" spans="1:31" x14ac:dyDescent="0.3">
      <c r="A1045" t="s">
        <v>55</v>
      </c>
      <c r="B1045" t="s">
        <v>40</v>
      </c>
      <c r="C1045">
        <v>54</v>
      </c>
      <c r="D1045">
        <v>1012</v>
      </c>
      <c r="E1045">
        <v>2</v>
      </c>
      <c r="F1045">
        <v>43</v>
      </c>
      <c r="G1045">
        <v>99.99</v>
      </c>
      <c r="H1045">
        <v>199.98</v>
      </c>
      <c r="I1045">
        <v>15.93333333</v>
      </c>
      <c r="J1045">
        <v>1</v>
      </c>
      <c r="K1045">
        <v>1200</v>
      </c>
      <c r="L1045">
        <v>4.2</v>
      </c>
      <c r="M1045">
        <v>22</v>
      </c>
      <c r="N1045">
        <v>9</v>
      </c>
      <c r="O1045">
        <v>2</v>
      </c>
      <c r="P1045">
        <v>10</v>
      </c>
      <c r="Q1045">
        <v>2017</v>
      </c>
      <c r="R1045">
        <v>1.801801802</v>
      </c>
      <c r="S1045">
        <v>15750</v>
      </c>
      <c r="T1045">
        <v>99.99</v>
      </c>
      <c r="U1045">
        <v>4.2</v>
      </c>
      <c r="V1045">
        <v>16.95</v>
      </c>
      <c r="W1045">
        <v>119.99</v>
      </c>
      <c r="X1045">
        <v>4.3</v>
      </c>
      <c r="Y1045">
        <v>19.997</v>
      </c>
      <c r="Z1045">
        <v>99.99</v>
      </c>
      <c r="AA1045">
        <v>4.2</v>
      </c>
      <c r="AB1045">
        <v>16.95</v>
      </c>
      <c r="AC1045">
        <v>99.99</v>
      </c>
      <c r="AD1045" s="1">
        <v>43015</v>
      </c>
      <c r="AE1045" t="s">
        <v>122</v>
      </c>
    </row>
    <row r="1046" spans="1:31" x14ac:dyDescent="0.3">
      <c r="A1046" t="s">
        <v>48</v>
      </c>
      <c r="B1046" t="s">
        <v>49</v>
      </c>
      <c r="C1046">
        <v>29</v>
      </c>
      <c r="D1046">
        <v>178</v>
      </c>
      <c r="E1046">
        <v>2</v>
      </c>
      <c r="F1046">
        <v>19</v>
      </c>
      <c r="G1046">
        <v>142.5</v>
      </c>
      <c r="H1046">
        <v>285</v>
      </c>
      <c r="I1046">
        <v>17.149999999999999</v>
      </c>
      <c r="J1046">
        <v>1</v>
      </c>
      <c r="K1046">
        <v>400</v>
      </c>
      <c r="L1046">
        <v>4.4000000000000004</v>
      </c>
      <c r="M1046">
        <v>22</v>
      </c>
      <c r="N1046">
        <v>9</v>
      </c>
      <c r="O1046">
        <v>2</v>
      </c>
      <c r="P1046">
        <v>10</v>
      </c>
      <c r="Q1046">
        <v>2017</v>
      </c>
      <c r="R1046">
        <v>8.3333333330000006</v>
      </c>
      <c r="S1046">
        <v>4693</v>
      </c>
      <c r="T1046">
        <v>56.99</v>
      </c>
      <c r="U1046">
        <v>4.3</v>
      </c>
      <c r="V1046">
        <v>12.29294118</v>
      </c>
      <c r="W1046">
        <v>142.5</v>
      </c>
      <c r="X1046">
        <v>4.4000000000000004</v>
      </c>
      <c r="Y1046">
        <v>17.149999999999999</v>
      </c>
      <c r="Z1046">
        <v>142.5</v>
      </c>
      <c r="AA1046">
        <v>4.4000000000000004</v>
      </c>
      <c r="AB1046">
        <v>17.149999999999999</v>
      </c>
      <c r="AC1046">
        <v>142.5</v>
      </c>
      <c r="AD1046" s="1">
        <v>43014</v>
      </c>
      <c r="AE1046" t="s">
        <v>115</v>
      </c>
    </row>
    <row r="1047" spans="1:31" x14ac:dyDescent="0.3">
      <c r="A1047" t="s">
        <v>78</v>
      </c>
      <c r="B1047" t="s">
        <v>36</v>
      </c>
      <c r="C1047">
        <v>58</v>
      </c>
      <c r="D1047">
        <v>1893</v>
      </c>
      <c r="E1047">
        <v>17</v>
      </c>
      <c r="F1047">
        <v>146</v>
      </c>
      <c r="G1047">
        <v>95.29</v>
      </c>
      <c r="H1047">
        <v>1619.93</v>
      </c>
      <c r="I1047">
        <v>41.089411759999997</v>
      </c>
      <c r="J1047">
        <v>1</v>
      </c>
      <c r="K1047">
        <v>5950</v>
      </c>
      <c r="L1047">
        <v>4.3</v>
      </c>
      <c r="M1047">
        <v>22</v>
      </c>
      <c r="N1047">
        <v>9</v>
      </c>
      <c r="O1047">
        <v>2</v>
      </c>
      <c r="P1047">
        <v>10</v>
      </c>
      <c r="Q1047">
        <v>2017</v>
      </c>
      <c r="R1047">
        <v>17.346938779999999</v>
      </c>
      <c r="S1047">
        <v>8000</v>
      </c>
      <c r="T1047">
        <v>59.9</v>
      </c>
      <c r="U1047">
        <v>4.0999999999999996</v>
      </c>
      <c r="V1047">
        <v>18.065897440000001</v>
      </c>
      <c r="W1047">
        <v>59.9</v>
      </c>
      <c r="X1047">
        <v>4.2</v>
      </c>
      <c r="Y1047">
        <v>17.595483869999999</v>
      </c>
      <c r="Z1047">
        <v>59.9</v>
      </c>
      <c r="AA1047">
        <v>4.0999999999999996</v>
      </c>
      <c r="AB1047">
        <v>16.814166669999999</v>
      </c>
      <c r="AC1047">
        <v>102.5</v>
      </c>
      <c r="AD1047" s="1">
        <v>43013</v>
      </c>
      <c r="AE1047" t="s">
        <v>114</v>
      </c>
    </row>
    <row r="1048" spans="1:31" x14ac:dyDescent="0.3">
      <c r="A1048" t="s">
        <v>50</v>
      </c>
      <c r="B1048" t="s">
        <v>26</v>
      </c>
      <c r="C1048">
        <v>55</v>
      </c>
      <c r="D1048">
        <v>312</v>
      </c>
      <c r="E1048">
        <v>8</v>
      </c>
      <c r="F1048">
        <v>50</v>
      </c>
      <c r="G1048">
        <v>99</v>
      </c>
      <c r="H1048">
        <v>792</v>
      </c>
      <c r="I1048">
        <v>16.353750000000002</v>
      </c>
      <c r="J1048">
        <v>1</v>
      </c>
      <c r="K1048">
        <v>1550</v>
      </c>
      <c r="L1048">
        <v>3.3</v>
      </c>
      <c r="M1048">
        <v>22</v>
      </c>
      <c r="N1048">
        <v>9</v>
      </c>
      <c r="O1048">
        <v>2</v>
      </c>
      <c r="P1048">
        <v>10</v>
      </c>
      <c r="Q1048">
        <v>2017</v>
      </c>
      <c r="R1048">
        <v>21.621621619999999</v>
      </c>
      <c r="S1048">
        <v>20944</v>
      </c>
      <c r="T1048">
        <v>83.64961538</v>
      </c>
      <c r="U1048">
        <v>3.9</v>
      </c>
      <c r="V1048">
        <v>21.57214286</v>
      </c>
      <c r="W1048">
        <v>99</v>
      </c>
      <c r="X1048">
        <v>3.3</v>
      </c>
      <c r="Y1048">
        <v>16.353750000000002</v>
      </c>
      <c r="Z1048">
        <v>45.95</v>
      </c>
      <c r="AA1048">
        <v>4</v>
      </c>
      <c r="AB1048">
        <v>15.1</v>
      </c>
      <c r="AC1048">
        <v>98.95</v>
      </c>
      <c r="AD1048" s="1">
        <v>43013</v>
      </c>
      <c r="AE1048" t="s">
        <v>115</v>
      </c>
    </row>
    <row r="1049" spans="1:31" x14ac:dyDescent="0.3">
      <c r="A1049" t="s">
        <v>44</v>
      </c>
      <c r="B1049" t="s">
        <v>33</v>
      </c>
      <c r="C1049">
        <v>46</v>
      </c>
      <c r="D1049">
        <v>501</v>
      </c>
      <c r="E1049">
        <v>10</v>
      </c>
      <c r="F1049">
        <v>43</v>
      </c>
      <c r="G1049">
        <v>346.15800000000002</v>
      </c>
      <c r="H1049">
        <v>3461.58</v>
      </c>
      <c r="I1049">
        <v>13.455</v>
      </c>
      <c r="J1049">
        <v>4</v>
      </c>
      <c r="K1049">
        <v>363</v>
      </c>
      <c r="L1049">
        <v>3.7</v>
      </c>
      <c r="M1049">
        <v>22</v>
      </c>
      <c r="N1049">
        <v>9</v>
      </c>
      <c r="O1049">
        <v>2</v>
      </c>
      <c r="P1049">
        <v>10</v>
      </c>
      <c r="Q1049">
        <v>2017</v>
      </c>
      <c r="R1049">
        <v>30.3030303</v>
      </c>
      <c r="S1049">
        <v>3042</v>
      </c>
      <c r="T1049">
        <v>134.9</v>
      </c>
      <c r="U1049">
        <v>4.2</v>
      </c>
      <c r="V1049">
        <v>6.81</v>
      </c>
      <c r="W1049">
        <v>346.15800000000002</v>
      </c>
      <c r="X1049">
        <v>3.7</v>
      </c>
      <c r="Y1049">
        <v>13.455</v>
      </c>
      <c r="Z1049">
        <v>232.49</v>
      </c>
      <c r="AA1049">
        <v>3.8</v>
      </c>
      <c r="AB1049">
        <v>14.2125</v>
      </c>
      <c r="AC1049">
        <v>339</v>
      </c>
      <c r="AD1049" s="1">
        <v>43012</v>
      </c>
      <c r="AE1049" t="s">
        <v>115</v>
      </c>
    </row>
    <row r="1050" spans="1:31" x14ac:dyDescent="0.3">
      <c r="A1050" t="s">
        <v>71</v>
      </c>
      <c r="B1050" t="s">
        <v>35</v>
      </c>
      <c r="C1050">
        <v>49</v>
      </c>
      <c r="D1050">
        <v>100</v>
      </c>
      <c r="E1050">
        <v>28</v>
      </c>
      <c r="F1050">
        <v>38</v>
      </c>
      <c r="G1050">
        <v>21.542857142857144</v>
      </c>
      <c r="H1050">
        <v>603.20000000000005</v>
      </c>
      <c r="I1050">
        <v>13.534285710000001</v>
      </c>
      <c r="J1050">
        <v>4</v>
      </c>
      <c r="K1050">
        <v>150</v>
      </c>
      <c r="L1050">
        <v>4.2</v>
      </c>
      <c r="M1050">
        <v>22</v>
      </c>
      <c r="N1050">
        <v>9</v>
      </c>
      <c r="O1050">
        <v>2</v>
      </c>
      <c r="P1050">
        <v>10</v>
      </c>
      <c r="Q1050">
        <v>2017</v>
      </c>
      <c r="R1050">
        <v>23.728813559999999</v>
      </c>
      <c r="S1050">
        <v>2304</v>
      </c>
      <c r="T1050">
        <v>21.542857139999999</v>
      </c>
      <c r="U1050">
        <v>4.2</v>
      </c>
      <c r="V1050">
        <v>13.534285710000001</v>
      </c>
      <c r="W1050">
        <v>20.666666670000001</v>
      </c>
      <c r="X1050">
        <v>3.9</v>
      </c>
      <c r="Y1050">
        <v>12.803333329999999</v>
      </c>
      <c r="Z1050">
        <v>21.542857139999999</v>
      </c>
      <c r="AA1050">
        <v>4.2</v>
      </c>
      <c r="AB1050">
        <v>13.534285710000001</v>
      </c>
      <c r="AC1050">
        <v>19.899999999999999</v>
      </c>
      <c r="AD1050" s="1">
        <v>43012</v>
      </c>
      <c r="AE1050" t="s">
        <v>114</v>
      </c>
    </row>
    <row r="1051" spans="1:31" x14ac:dyDescent="0.3">
      <c r="A1051" t="s">
        <v>70</v>
      </c>
      <c r="B1051" t="s">
        <v>26</v>
      </c>
      <c r="C1051">
        <v>39</v>
      </c>
      <c r="D1051">
        <v>161</v>
      </c>
      <c r="E1051">
        <v>3</v>
      </c>
      <c r="F1051">
        <v>50</v>
      </c>
      <c r="G1051">
        <v>45.949999999999996</v>
      </c>
      <c r="H1051">
        <v>137.85</v>
      </c>
      <c r="I1051">
        <v>15.1</v>
      </c>
      <c r="J1051">
        <v>2</v>
      </c>
      <c r="K1051">
        <v>350</v>
      </c>
      <c r="L1051">
        <v>4</v>
      </c>
      <c r="M1051">
        <v>22</v>
      </c>
      <c r="N1051">
        <v>9</v>
      </c>
      <c r="O1051">
        <v>2</v>
      </c>
      <c r="P1051">
        <v>10</v>
      </c>
      <c r="Q1051">
        <v>2017</v>
      </c>
      <c r="R1051">
        <v>8.3333333330000006</v>
      </c>
      <c r="S1051">
        <v>3800</v>
      </c>
      <c r="T1051">
        <v>89.9</v>
      </c>
      <c r="U1051">
        <v>3.9</v>
      </c>
      <c r="V1051">
        <v>21.57214286</v>
      </c>
      <c r="W1051">
        <v>45.95</v>
      </c>
      <c r="X1051">
        <v>4</v>
      </c>
      <c r="Y1051">
        <v>15.1</v>
      </c>
      <c r="Z1051">
        <v>45.95</v>
      </c>
      <c r="AA1051">
        <v>4</v>
      </c>
      <c r="AB1051">
        <v>15.1</v>
      </c>
      <c r="AC1051">
        <v>45.95</v>
      </c>
      <c r="AD1051" s="1">
        <v>43012</v>
      </c>
      <c r="AE1051" t="s">
        <v>122</v>
      </c>
    </row>
    <row r="1052" spans="1:31" x14ac:dyDescent="0.3">
      <c r="A1052" t="s">
        <v>27</v>
      </c>
      <c r="B1052" t="s">
        <v>36</v>
      </c>
      <c r="C1052">
        <v>58</v>
      </c>
      <c r="D1052">
        <v>340</v>
      </c>
      <c r="E1052">
        <v>19</v>
      </c>
      <c r="F1052">
        <v>146</v>
      </c>
      <c r="G1052">
        <v>59.9</v>
      </c>
      <c r="H1052">
        <v>1138.0999999999999</v>
      </c>
      <c r="I1052">
        <v>17.730526319999999</v>
      </c>
      <c r="J1052">
        <v>2</v>
      </c>
      <c r="K1052">
        <v>1500</v>
      </c>
      <c r="L1052">
        <v>4</v>
      </c>
      <c r="M1052">
        <v>22</v>
      </c>
      <c r="N1052">
        <v>9</v>
      </c>
      <c r="O1052">
        <v>2</v>
      </c>
      <c r="P1052">
        <v>10</v>
      </c>
      <c r="Q1052">
        <v>2017</v>
      </c>
      <c r="R1052">
        <v>8.7155963300000003</v>
      </c>
      <c r="S1052">
        <v>19800</v>
      </c>
      <c r="T1052">
        <v>59.9</v>
      </c>
      <c r="U1052">
        <v>4.0999999999999996</v>
      </c>
      <c r="V1052">
        <v>18.065897440000001</v>
      </c>
      <c r="W1052">
        <v>59.9</v>
      </c>
      <c r="X1052">
        <v>4.2</v>
      </c>
      <c r="Y1052">
        <v>17.595483869999999</v>
      </c>
      <c r="Z1052">
        <v>59.9</v>
      </c>
      <c r="AA1052">
        <v>4.0999999999999996</v>
      </c>
      <c r="AB1052">
        <v>16.814166669999999</v>
      </c>
      <c r="AC1052">
        <v>59.9</v>
      </c>
      <c r="AD1052" s="1">
        <v>43012</v>
      </c>
      <c r="AE1052" t="s">
        <v>123</v>
      </c>
    </row>
    <row r="1053" spans="1:31" x14ac:dyDescent="0.3">
      <c r="A1053" t="s">
        <v>79</v>
      </c>
      <c r="B1053" t="s">
        <v>32</v>
      </c>
      <c r="C1053">
        <v>55</v>
      </c>
      <c r="D1053">
        <v>388</v>
      </c>
      <c r="E1053">
        <v>1</v>
      </c>
      <c r="F1053">
        <v>81</v>
      </c>
      <c r="G1053">
        <v>29.9</v>
      </c>
      <c r="H1053">
        <v>29.9</v>
      </c>
      <c r="I1053">
        <v>11.85</v>
      </c>
      <c r="J1053">
        <v>1</v>
      </c>
      <c r="K1053">
        <v>250</v>
      </c>
      <c r="L1053">
        <v>4.5</v>
      </c>
      <c r="M1053">
        <v>22</v>
      </c>
      <c r="N1053">
        <v>9</v>
      </c>
      <c r="O1053">
        <v>2</v>
      </c>
      <c r="P1053">
        <v>10</v>
      </c>
      <c r="Q1053">
        <v>2017</v>
      </c>
      <c r="R1053">
        <v>7.692307692</v>
      </c>
      <c r="S1053">
        <v>1200</v>
      </c>
      <c r="T1053">
        <v>23.99</v>
      </c>
      <c r="U1053">
        <v>4.3</v>
      </c>
      <c r="V1053">
        <v>13.13666667</v>
      </c>
      <c r="W1053">
        <v>89.99</v>
      </c>
      <c r="X1053">
        <v>4.0999999999999996</v>
      </c>
      <c r="Y1053">
        <v>16.56291667</v>
      </c>
      <c r="Z1053">
        <v>58.99</v>
      </c>
      <c r="AA1053">
        <v>3.9</v>
      </c>
      <c r="AB1053">
        <v>19.065263160000001</v>
      </c>
      <c r="AC1053">
        <v>29.85</v>
      </c>
      <c r="AD1053" s="1">
        <v>43012</v>
      </c>
      <c r="AE1053" t="s">
        <v>122</v>
      </c>
    </row>
    <row r="1054" spans="1:31" x14ac:dyDescent="0.3">
      <c r="A1054" t="s">
        <v>52</v>
      </c>
      <c r="B1054" t="s">
        <v>66</v>
      </c>
      <c r="C1054">
        <v>41</v>
      </c>
      <c r="D1054">
        <v>789</v>
      </c>
      <c r="E1054">
        <v>8</v>
      </c>
      <c r="F1054">
        <v>17</v>
      </c>
      <c r="G1054">
        <v>38.4</v>
      </c>
      <c r="H1054">
        <v>307.2</v>
      </c>
      <c r="I1054">
        <v>15.55875</v>
      </c>
      <c r="J1054">
        <v>1</v>
      </c>
      <c r="K1054">
        <v>950</v>
      </c>
      <c r="L1054">
        <v>3.8</v>
      </c>
      <c r="M1054">
        <v>22</v>
      </c>
      <c r="N1054">
        <v>9</v>
      </c>
      <c r="O1054">
        <v>2</v>
      </c>
      <c r="P1054">
        <v>10</v>
      </c>
      <c r="Q1054">
        <v>2017</v>
      </c>
      <c r="R1054">
        <v>15.09433962</v>
      </c>
      <c r="S1054">
        <v>14000</v>
      </c>
      <c r="T1054">
        <v>75</v>
      </c>
      <c r="U1054">
        <v>4.0999999999999996</v>
      </c>
      <c r="V1054">
        <v>13.64</v>
      </c>
      <c r="W1054">
        <v>38.4</v>
      </c>
      <c r="X1054">
        <v>3.7</v>
      </c>
      <c r="Y1054">
        <v>13.98</v>
      </c>
      <c r="Z1054">
        <v>38.4</v>
      </c>
      <c r="AA1054">
        <v>3.8</v>
      </c>
      <c r="AB1054">
        <v>15.55875</v>
      </c>
      <c r="AC1054">
        <v>38.4</v>
      </c>
      <c r="AD1054" s="1">
        <v>43012</v>
      </c>
      <c r="AE1054" t="s">
        <v>116</v>
      </c>
    </row>
    <row r="1055" spans="1:31" x14ac:dyDescent="0.3">
      <c r="A1055" t="s">
        <v>62</v>
      </c>
      <c r="B1055" t="s">
        <v>32</v>
      </c>
      <c r="C1055">
        <v>48</v>
      </c>
      <c r="D1055">
        <v>575</v>
      </c>
      <c r="E1055">
        <v>27</v>
      </c>
      <c r="F1055">
        <v>81</v>
      </c>
      <c r="G1055">
        <v>23.990000000000002</v>
      </c>
      <c r="H1055">
        <v>647.73</v>
      </c>
      <c r="I1055">
        <v>13.13666667</v>
      </c>
      <c r="J1055">
        <v>1</v>
      </c>
      <c r="K1055">
        <v>100</v>
      </c>
      <c r="L1055">
        <v>4.3</v>
      </c>
      <c r="M1055">
        <v>22</v>
      </c>
      <c r="N1055">
        <v>9</v>
      </c>
      <c r="O1055">
        <v>2</v>
      </c>
      <c r="P1055">
        <v>10</v>
      </c>
      <c r="Q1055">
        <v>2017</v>
      </c>
      <c r="R1055">
        <v>12</v>
      </c>
      <c r="S1055">
        <v>4500</v>
      </c>
      <c r="T1055">
        <v>23.99</v>
      </c>
      <c r="U1055">
        <v>4.3</v>
      </c>
      <c r="V1055">
        <v>13.13666667</v>
      </c>
      <c r="W1055">
        <v>89.99</v>
      </c>
      <c r="X1055">
        <v>4.0999999999999996</v>
      </c>
      <c r="Y1055">
        <v>16.56291667</v>
      </c>
      <c r="Z1055">
        <v>58.99</v>
      </c>
      <c r="AA1055">
        <v>3.9</v>
      </c>
      <c r="AB1055">
        <v>19.065263160000001</v>
      </c>
      <c r="AC1055">
        <v>23.99</v>
      </c>
      <c r="AD1055" s="1">
        <v>43012</v>
      </c>
      <c r="AE1055" t="s">
        <v>122</v>
      </c>
    </row>
    <row r="1056" spans="1:31" x14ac:dyDescent="0.3">
      <c r="A1056" t="s">
        <v>42</v>
      </c>
      <c r="B1056" t="s">
        <v>32</v>
      </c>
      <c r="C1056">
        <v>59</v>
      </c>
      <c r="D1056">
        <v>492</v>
      </c>
      <c r="E1056">
        <v>19</v>
      </c>
      <c r="F1056">
        <v>81</v>
      </c>
      <c r="G1056">
        <v>58.989999999999995</v>
      </c>
      <c r="H1056">
        <v>1120.81</v>
      </c>
      <c r="I1056">
        <v>19.065263160000001</v>
      </c>
      <c r="J1056">
        <v>2</v>
      </c>
      <c r="K1056">
        <v>200</v>
      </c>
      <c r="L1056">
        <v>3.9</v>
      </c>
      <c r="M1056">
        <v>22</v>
      </c>
      <c r="N1056">
        <v>9</v>
      </c>
      <c r="O1056">
        <v>2</v>
      </c>
      <c r="P1056">
        <v>10</v>
      </c>
      <c r="Q1056">
        <v>2017</v>
      </c>
      <c r="R1056">
        <v>10.85714286</v>
      </c>
      <c r="S1056">
        <v>3960</v>
      </c>
      <c r="T1056">
        <v>23.99</v>
      </c>
      <c r="U1056">
        <v>4.3</v>
      </c>
      <c r="V1056">
        <v>13.13666667</v>
      </c>
      <c r="W1056">
        <v>89.99</v>
      </c>
      <c r="X1056">
        <v>4.0999999999999996</v>
      </c>
      <c r="Y1056">
        <v>16.56291667</v>
      </c>
      <c r="Z1056">
        <v>58.99</v>
      </c>
      <c r="AA1056">
        <v>3.9</v>
      </c>
      <c r="AB1056">
        <v>19.065263160000001</v>
      </c>
      <c r="AC1056">
        <v>58.99</v>
      </c>
      <c r="AD1056" s="1">
        <v>43011</v>
      </c>
      <c r="AE1056" t="s">
        <v>115</v>
      </c>
    </row>
    <row r="1057" spans="1:31" x14ac:dyDescent="0.3">
      <c r="A1057" t="s">
        <v>46</v>
      </c>
      <c r="B1057" t="s">
        <v>40</v>
      </c>
      <c r="C1057">
        <v>33</v>
      </c>
      <c r="D1057">
        <v>897</v>
      </c>
      <c r="E1057">
        <v>10</v>
      </c>
      <c r="F1057">
        <v>33</v>
      </c>
      <c r="G1057">
        <v>119.99000000000001</v>
      </c>
      <c r="H1057">
        <v>1199.9000000000001</v>
      </c>
      <c r="I1057">
        <v>19.997</v>
      </c>
      <c r="J1057">
        <v>1</v>
      </c>
      <c r="K1057">
        <v>1600</v>
      </c>
      <c r="L1057">
        <v>4.3</v>
      </c>
      <c r="M1057">
        <v>22</v>
      </c>
      <c r="N1057">
        <v>9</v>
      </c>
      <c r="O1057">
        <v>2</v>
      </c>
      <c r="P1057">
        <v>10</v>
      </c>
      <c r="Q1057">
        <v>2017</v>
      </c>
      <c r="R1057">
        <v>9.0090090089999997</v>
      </c>
      <c r="S1057">
        <v>15750</v>
      </c>
      <c r="T1057">
        <v>99.99</v>
      </c>
      <c r="U1057">
        <v>4.2</v>
      </c>
      <c r="V1057">
        <v>16.95</v>
      </c>
      <c r="W1057">
        <v>119.99</v>
      </c>
      <c r="X1057">
        <v>4.3</v>
      </c>
      <c r="Y1057">
        <v>19.997</v>
      </c>
      <c r="Z1057">
        <v>119.99</v>
      </c>
      <c r="AA1057">
        <v>4.3</v>
      </c>
      <c r="AB1057">
        <v>19.997</v>
      </c>
      <c r="AC1057">
        <v>119.94</v>
      </c>
      <c r="AD1057" s="1">
        <v>43010</v>
      </c>
      <c r="AE1057" t="s">
        <v>115</v>
      </c>
    </row>
    <row r="1058" spans="1:31" x14ac:dyDescent="0.3">
      <c r="A1058" t="s">
        <v>55</v>
      </c>
      <c r="B1058" t="s">
        <v>40</v>
      </c>
      <c r="C1058">
        <v>54</v>
      </c>
      <c r="D1058">
        <v>1012</v>
      </c>
      <c r="E1058">
        <v>2</v>
      </c>
      <c r="F1058">
        <v>43</v>
      </c>
      <c r="G1058">
        <v>99.99</v>
      </c>
      <c r="H1058">
        <v>199.98</v>
      </c>
      <c r="I1058">
        <v>15.93333333</v>
      </c>
      <c r="J1058">
        <v>1</v>
      </c>
      <c r="K1058">
        <v>1200</v>
      </c>
      <c r="L1058">
        <v>4.2</v>
      </c>
      <c r="M1058">
        <v>22</v>
      </c>
      <c r="N1058">
        <v>9</v>
      </c>
      <c r="O1058">
        <v>2</v>
      </c>
      <c r="P1058">
        <v>10</v>
      </c>
      <c r="Q1058">
        <v>2017</v>
      </c>
      <c r="R1058">
        <v>1.801801802</v>
      </c>
      <c r="S1058">
        <v>15750</v>
      </c>
      <c r="T1058">
        <v>99.99</v>
      </c>
      <c r="U1058">
        <v>4.2</v>
      </c>
      <c r="V1058">
        <v>16.95</v>
      </c>
      <c r="W1058">
        <v>119.99</v>
      </c>
      <c r="X1058">
        <v>4.3</v>
      </c>
      <c r="Y1058">
        <v>19.997</v>
      </c>
      <c r="Z1058">
        <v>99.99</v>
      </c>
      <c r="AA1058">
        <v>4.2</v>
      </c>
      <c r="AB1058">
        <v>16.95</v>
      </c>
      <c r="AC1058">
        <v>99.99</v>
      </c>
      <c r="AD1058" s="1">
        <v>43010</v>
      </c>
      <c r="AE1058" t="s">
        <v>122</v>
      </c>
    </row>
    <row r="1059" spans="1:31" x14ac:dyDescent="0.3">
      <c r="A1059" t="s">
        <v>29</v>
      </c>
      <c r="B1059" t="s">
        <v>30</v>
      </c>
      <c r="C1059">
        <v>45</v>
      </c>
      <c r="D1059">
        <v>236</v>
      </c>
      <c r="E1059">
        <v>4</v>
      </c>
      <c r="F1059">
        <v>31</v>
      </c>
      <c r="G1059">
        <v>98.9</v>
      </c>
      <c r="H1059">
        <v>395.6</v>
      </c>
      <c r="I1059">
        <v>17.122499999999999</v>
      </c>
      <c r="J1059">
        <v>1</v>
      </c>
      <c r="K1059">
        <v>173</v>
      </c>
      <c r="L1059">
        <v>4</v>
      </c>
      <c r="M1059">
        <v>22</v>
      </c>
      <c r="N1059">
        <v>9</v>
      </c>
      <c r="O1059">
        <v>2</v>
      </c>
      <c r="P1059">
        <v>10</v>
      </c>
      <c r="Q1059">
        <v>2017</v>
      </c>
      <c r="R1059">
        <v>10.81081081</v>
      </c>
      <c r="S1059">
        <v>2808</v>
      </c>
      <c r="T1059">
        <v>154.69588239999999</v>
      </c>
      <c r="U1059">
        <v>4.2</v>
      </c>
      <c r="V1059">
        <v>43.88117647</v>
      </c>
      <c r="W1059">
        <v>98.9</v>
      </c>
      <c r="X1059">
        <v>4</v>
      </c>
      <c r="Y1059">
        <v>17.122499999999999</v>
      </c>
      <c r="Z1059">
        <v>98.9</v>
      </c>
      <c r="AA1059">
        <v>4</v>
      </c>
      <c r="AB1059">
        <v>17.122499999999999</v>
      </c>
      <c r="AC1059">
        <v>98.9</v>
      </c>
      <c r="AD1059" s="1">
        <v>43010</v>
      </c>
      <c r="AE1059" t="s">
        <v>116</v>
      </c>
    </row>
    <row r="1060" spans="1:31" x14ac:dyDescent="0.3">
      <c r="A1060" t="s">
        <v>59</v>
      </c>
      <c r="B1060" t="s">
        <v>32</v>
      </c>
      <c r="C1060">
        <v>49</v>
      </c>
      <c r="D1060">
        <v>1495</v>
      </c>
      <c r="E1060">
        <v>3</v>
      </c>
      <c r="F1060">
        <v>81</v>
      </c>
      <c r="G1060">
        <v>84.99</v>
      </c>
      <c r="H1060">
        <v>254.97</v>
      </c>
      <c r="I1060">
        <v>19.61</v>
      </c>
      <c r="J1060">
        <v>3</v>
      </c>
      <c r="K1060">
        <v>600</v>
      </c>
      <c r="L1060">
        <v>3.8</v>
      </c>
      <c r="M1060">
        <v>22</v>
      </c>
      <c r="N1060">
        <v>9</v>
      </c>
      <c r="O1060">
        <v>2</v>
      </c>
      <c r="P1060">
        <v>10</v>
      </c>
      <c r="Q1060">
        <v>2017</v>
      </c>
      <c r="R1060">
        <v>3.125</v>
      </c>
      <c r="S1060">
        <v>8151</v>
      </c>
      <c r="T1060">
        <v>23.99</v>
      </c>
      <c r="U1060">
        <v>4.3</v>
      </c>
      <c r="V1060">
        <v>13.13666667</v>
      </c>
      <c r="W1060">
        <v>89.99</v>
      </c>
      <c r="X1060">
        <v>4.0999999999999996</v>
      </c>
      <c r="Y1060">
        <v>16.56291667</v>
      </c>
      <c r="Z1060">
        <v>58.99</v>
      </c>
      <c r="AA1060">
        <v>3.9</v>
      </c>
      <c r="AB1060">
        <v>19.065263160000001</v>
      </c>
      <c r="AC1060">
        <v>84.99</v>
      </c>
      <c r="AD1060" s="1">
        <v>43009</v>
      </c>
      <c r="AE1060" t="s">
        <v>115</v>
      </c>
    </row>
    <row r="1061" spans="1:31" x14ac:dyDescent="0.3">
      <c r="A1061" t="s">
        <v>45</v>
      </c>
      <c r="B1061" t="s">
        <v>33</v>
      </c>
      <c r="C1061">
        <v>35</v>
      </c>
      <c r="D1061">
        <v>514</v>
      </c>
      <c r="E1061">
        <v>4</v>
      </c>
      <c r="F1061">
        <v>43</v>
      </c>
      <c r="G1061">
        <v>232.49</v>
      </c>
      <c r="H1061">
        <v>929.96</v>
      </c>
      <c r="I1061">
        <v>14.2125</v>
      </c>
      <c r="J1061">
        <v>2</v>
      </c>
      <c r="K1061">
        <v>4338</v>
      </c>
      <c r="L1061">
        <v>3.8</v>
      </c>
      <c r="M1061">
        <v>22</v>
      </c>
      <c r="N1061">
        <v>9</v>
      </c>
      <c r="O1061">
        <v>2</v>
      </c>
      <c r="P1061">
        <v>10</v>
      </c>
      <c r="Q1061">
        <v>2017</v>
      </c>
      <c r="R1061">
        <v>4.7058823529999998</v>
      </c>
      <c r="S1061">
        <v>2856</v>
      </c>
      <c r="T1061">
        <v>134.9</v>
      </c>
      <c r="U1061">
        <v>4.2</v>
      </c>
      <c r="V1061">
        <v>6.81</v>
      </c>
      <c r="W1061">
        <v>232.49</v>
      </c>
      <c r="X1061">
        <v>3.8</v>
      </c>
      <c r="Y1061">
        <v>14.2125</v>
      </c>
      <c r="Z1061">
        <v>232.49</v>
      </c>
      <c r="AA1061">
        <v>3.8</v>
      </c>
      <c r="AB1061">
        <v>14.2125</v>
      </c>
      <c r="AC1061">
        <v>164.57</v>
      </c>
      <c r="AD1061" s="1">
        <v>43009</v>
      </c>
      <c r="AE1061" t="s">
        <v>115</v>
      </c>
    </row>
    <row r="1062" spans="1:31" x14ac:dyDescent="0.3">
      <c r="A1062" t="s">
        <v>52</v>
      </c>
      <c r="B1062" t="s">
        <v>66</v>
      </c>
      <c r="C1062">
        <v>41</v>
      </c>
      <c r="D1062">
        <v>789</v>
      </c>
      <c r="E1062">
        <v>8</v>
      </c>
      <c r="F1062">
        <v>17</v>
      </c>
      <c r="G1062">
        <v>38.4</v>
      </c>
      <c r="H1062">
        <v>307.2</v>
      </c>
      <c r="I1062">
        <v>15.55875</v>
      </c>
      <c r="J1062">
        <v>1</v>
      </c>
      <c r="K1062">
        <v>950</v>
      </c>
      <c r="L1062">
        <v>3.8</v>
      </c>
      <c r="M1062">
        <v>22</v>
      </c>
      <c r="N1062">
        <v>9</v>
      </c>
      <c r="O1062">
        <v>2</v>
      </c>
      <c r="P1062">
        <v>10</v>
      </c>
      <c r="Q1062">
        <v>2017</v>
      </c>
      <c r="R1062">
        <v>15.09433962</v>
      </c>
      <c r="S1062">
        <v>14000</v>
      </c>
      <c r="T1062">
        <v>75</v>
      </c>
      <c r="U1062">
        <v>4.0999999999999996</v>
      </c>
      <c r="V1062">
        <v>13.64</v>
      </c>
      <c r="W1062">
        <v>38.4</v>
      </c>
      <c r="X1062">
        <v>3.7</v>
      </c>
      <c r="Y1062">
        <v>13.98</v>
      </c>
      <c r="Z1062">
        <v>38.4</v>
      </c>
      <c r="AA1062">
        <v>3.8</v>
      </c>
      <c r="AB1062">
        <v>15.55875</v>
      </c>
      <c r="AC1062">
        <v>38.4</v>
      </c>
      <c r="AD1062" s="1">
        <v>43009</v>
      </c>
      <c r="AE1062" t="s">
        <v>116</v>
      </c>
    </row>
    <row r="1063" spans="1:31" x14ac:dyDescent="0.3">
      <c r="A1063" t="s">
        <v>63</v>
      </c>
      <c r="B1063" t="s">
        <v>30</v>
      </c>
      <c r="C1063">
        <v>59</v>
      </c>
      <c r="D1063">
        <v>1893</v>
      </c>
      <c r="E1063">
        <v>11</v>
      </c>
      <c r="F1063">
        <v>90</v>
      </c>
      <c r="G1063">
        <v>152.71727272727273</v>
      </c>
      <c r="H1063">
        <v>1679.89</v>
      </c>
      <c r="I1063">
        <v>43.72272727</v>
      </c>
      <c r="J1063">
        <v>1</v>
      </c>
      <c r="K1063">
        <v>6550</v>
      </c>
      <c r="L1063">
        <v>4.2</v>
      </c>
      <c r="M1063">
        <v>21</v>
      </c>
      <c r="N1063">
        <v>9</v>
      </c>
      <c r="O1063">
        <v>1</v>
      </c>
      <c r="P1063">
        <v>9</v>
      </c>
      <c r="Q1063">
        <v>2017</v>
      </c>
      <c r="R1063">
        <v>11.45833333</v>
      </c>
      <c r="S1063">
        <v>8000</v>
      </c>
      <c r="T1063">
        <v>151.99</v>
      </c>
      <c r="U1063">
        <v>4.2</v>
      </c>
      <c r="V1063">
        <v>43.72272727</v>
      </c>
      <c r="W1063">
        <v>151.99</v>
      </c>
      <c r="X1063">
        <v>4.2</v>
      </c>
      <c r="Y1063">
        <v>43.72272727</v>
      </c>
      <c r="Z1063">
        <v>151.99</v>
      </c>
      <c r="AA1063">
        <v>4.2</v>
      </c>
      <c r="AB1063">
        <v>43.72272727</v>
      </c>
      <c r="AC1063">
        <v>145.70428570000001</v>
      </c>
      <c r="AD1063" s="1">
        <v>43008</v>
      </c>
      <c r="AE1063" t="s">
        <v>115</v>
      </c>
    </row>
    <row r="1064" spans="1:31" x14ac:dyDescent="0.3">
      <c r="A1064" t="s">
        <v>42</v>
      </c>
      <c r="B1064" t="s">
        <v>32</v>
      </c>
      <c r="C1064">
        <v>59</v>
      </c>
      <c r="D1064">
        <v>492</v>
      </c>
      <c r="E1064">
        <v>25</v>
      </c>
      <c r="F1064">
        <v>89</v>
      </c>
      <c r="G1064">
        <v>58.99</v>
      </c>
      <c r="H1064">
        <v>1474.75</v>
      </c>
      <c r="I1064">
        <v>15.639200000000001</v>
      </c>
      <c r="J1064">
        <v>2</v>
      </c>
      <c r="K1064">
        <v>200</v>
      </c>
      <c r="L1064">
        <v>3.9</v>
      </c>
      <c r="M1064">
        <v>21</v>
      </c>
      <c r="N1064">
        <v>9</v>
      </c>
      <c r="O1064">
        <v>1</v>
      </c>
      <c r="P1064">
        <v>9</v>
      </c>
      <c r="Q1064">
        <v>2017</v>
      </c>
      <c r="R1064">
        <v>14.28571429</v>
      </c>
      <c r="S1064">
        <v>3960</v>
      </c>
      <c r="T1064">
        <v>23.99</v>
      </c>
      <c r="U1064">
        <v>4.3</v>
      </c>
      <c r="V1064">
        <v>16.12</v>
      </c>
      <c r="W1064">
        <v>89.99</v>
      </c>
      <c r="X1064">
        <v>4.0999999999999996</v>
      </c>
      <c r="Y1064">
        <v>13.96428571</v>
      </c>
      <c r="Z1064">
        <v>58.99</v>
      </c>
      <c r="AA1064">
        <v>3.9</v>
      </c>
      <c r="AB1064">
        <v>15.639200000000001</v>
      </c>
      <c r="AC1064">
        <v>58.99</v>
      </c>
      <c r="AD1064" s="1">
        <v>43008</v>
      </c>
      <c r="AE1064" t="s">
        <v>115</v>
      </c>
    </row>
    <row r="1065" spans="1:31" x14ac:dyDescent="0.3">
      <c r="A1065" t="s">
        <v>51</v>
      </c>
      <c r="B1065" t="s">
        <v>36</v>
      </c>
      <c r="C1065">
        <v>57</v>
      </c>
      <c r="D1065">
        <v>339</v>
      </c>
      <c r="E1065">
        <v>5</v>
      </c>
      <c r="F1065">
        <v>90</v>
      </c>
      <c r="G1065">
        <v>59.9</v>
      </c>
      <c r="H1065">
        <v>299.5</v>
      </c>
      <c r="I1065">
        <v>16.782</v>
      </c>
      <c r="J1065">
        <v>2</v>
      </c>
      <c r="K1065">
        <v>1800</v>
      </c>
      <c r="L1065">
        <v>4.2</v>
      </c>
      <c r="M1065">
        <v>21</v>
      </c>
      <c r="N1065">
        <v>9</v>
      </c>
      <c r="O1065">
        <v>1</v>
      </c>
      <c r="P1065">
        <v>9</v>
      </c>
      <c r="Q1065">
        <v>2017</v>
      </c>
      <c r="R1065">
        <v>8.6206896549999996</v>
      </c>
      <c r="S1065">
        <v>32560</v>
      </c>
      <c r="T1065">
        <v>59.9</v>
      </c>
      <c r="U1065">
        <v>4.0999999999999996</v>
      </c>
      <c r="V1065">
        <v>17.187027029999999</v>
      </c>
      <c r="W1065">
        <v>59.9</v>
      </c>
      <c r="X1065">
        <v>4.2</v>
      </c>
      <c r="Y1065">
        <v>16.811764709999999</v>
      </c>
      <c r="Z1065">
        <v>59.9</v>
      </c>
      <c r="AA1065">
        <v>4.0999999999999996</v>
      </c>
      <c r="AB1065">
        <v>16.29461538</v>
      </c>
      <c r="AC1065">
        <v>59.9</v>
      </c>
      <c r="AD1065" s="1">
        <v>43008</v>
      </c>
      <c r="AE1065" t="s">
        <v>123</v>
      </c>
    </row>
    <row r="1066" spans="1:31" x14ac:dyDescent="0.3">
      <c r="A1066" t="s">
        <v>80</v>
      </c>
      <c r="B1066" t="s">
        <v>36</v>
      </c>
      <c r="C1066">
        <v>56</v>
      </c>
      <c r="D1066">
        <v>348</v>
      </c>
      <c r="E1066">
        <v>37</v>
      </c>
      <c r="F1066">
        <v>115</v>
      </c>
      <c r="G1066">
        <v>59.900000000000006</v>
      </c>
      <c r="H1066">
        <v>2216.3000000000002</v>
      </c>
      <c r="I1066">
        <v>17.187027029999999</v>
      </c>
      <c r="J1066">
        <v>2</v>
      </c>
      <c r="K1066">
        <v>1550</v>
      </c>
      <c r="L1066">
        <v>4.0999999999999996</v>
      </c>
      <c r="M1066">
        <v>21</v>
      </c>
      <c r="N1066">
        <v>9</v>
      </c>
      <c r="O1066">
        <v>1</v>
      </c>
      <c r="P1066">
        <v>9</v>
      </c>
      <c r="Q1066">
        <v>2017</v>
      </c>
      <c r="R1066">
        <v>13.405797099999999</v>
      </c>
      <c r="S1066">
        <v>19800</v>
      </c>
      <c r="T1066">
        <v>59.9</v>
      </c>
      <c r="U1066">
        <v>4.0999999999999996</v>
      </c>
      <c r="V1066">
        <v>17.187027029999999</v>
      </c>
      <c r="W1066">
        <v>59.9</v>
      </c>
      <c r="X1066">
        <v>4.2</v>
      </c>
      <c r="Y1066">
        <v>16.811764709999999</v>
      </c>
      <c r="Z1066">
        <v>59.9</v>
      </c>
      <c r="AA1066">
        <v>4.0999999999999996</v>
      </c>
      <c r="AB1066">
        <v>16.29461538</v>
      </c>
      <c r="AC1066">
        <v>59.9</v>
      </c>
      <c r="AD1066" s="1">
        <v>43007</v>
      </c>
      <c r="AE1066" t="s">
        <v>124</v>
      </c>
    </row>
    <row r="1067" spans="1:31" x14ac:dyDescent="0.3">
      <c r="A1067" t="s">
        <v>29</v>
      </c>
      <c r="B1067" t="s">
        <v>30</v>
      </c>
      <c r="C1067">
        <v>45</v>
      </c>
      <c r="D1067">
        <v>236</v>
      </c>
      <c r="E1067">
        <v>4</v>
      </c>
      <c r="F1067">
        <v>15</v>
      </c>
      <c r="G1067">
        <v>98.9</v>
      </c>
      <c r="H1067">
        <v>395.6</v>
      </c>
      <c r="I1067">
        <v>14.975</v>
      </c>
      <c r="J1067">
        <v>1</v>
      </c>
      <c r="K1067">
        <v>173</v>
      </c>
      <c r="L1067">
        <v>4</v>
      </c>
      <c r="M1067">
        <v>21</v>
      </c>
      <c r="N1067">
        <v>9</v>
      </c>
      <c r="O1067">
        <v>1</v>
      </c>
      <c r="P1067">
        <v>9</v>
      </c>
      <c r="Q1067">
        <v>2017</v>
      </c>
      <c r="R1067">
        <v>10.81081081</v>
      </c>
      <c r="S1067">
        <v>2808</v>
      </c>
      <c r="T1067">
        <v>151.99</v>
      </c>
      <c r="U1067">
        <v>4.2</v>
      </c>
      <c r="V1067">
        <v>43.72272727</v>
      </c>
      <c r="W1067">
        <v>98.9</v>
      </c>
      <c r="X1067">
        <v>4</v>
      </c>
      <c r="Y1067">
        <v>14.975</v>
      </c>
      <c r="Z1067">
        <v>98.9</v>
      </c>
      <c r="AA1067">
        <v>4</v>
      </c>
      <c r="AB1067">
        <v>14.975</v>
      </c>
      <c r="AC1067">
        <v>109.9</v>
      </c>
      <c r="AD1067" s="1">
        <v>43006</v>
      </c>
      <c r="AE1067" t="s">
        <v>116</v>
      </c>
    </row>
    <row r="1068" spans="1:31" x14ac:dyDescent="0.3">
      <c r="A1068" t="s">
        <v>56</v>
      </c>
      <c r="B1068" t="s">
        <v>36</v>
      </c>
      <c r="C1068">
        <v>57</v>
      </c>
      <c r="D1068">
        <v>366</v>
      </c>
      <c r="E1068">
        <v>13</v>
      </c>
      <c r="F1068">
        <v>115</v>
      </c>
      <c r="G1068">
        <v>59.900000000000006</v>
      </c>
      <c r="H1068">
        <v>778.7</v>
      </c>
      <c r="I1068">
        <v>16.29461538</v>
      </c>
      <c r="J1068">
        <v>2</v>
      </c>
      <c r="K1068">
        <v>1650</v>
      </c>
      <c r="L1068">
        <v>4.0999999999999996</v>
      </c>
      <c r="M1068">
        <v>21</v>
      </c>
      <c r="N1068">
        <v>9</v>
      </c>
      <c r="O1068">
        <v>1</v>
      </c>
      <c r="P1068">
        <v>9</v>
      </c>
      <c r="Q1068">
        <v>2017</v>
      </c>
      <c r="R1068">
        <v>6.5656565660000004</v>
      </c>
      <c r="S1068">
        <v>19800</v>
      </c>
      <c r="T1068">
        <v>59.9</v>
      </c>
      <c r="U1068">
        <v>4.0999999999999996</v>
      </c>
      <c r="V1068">
        <v>17.187027029999999</v>
      </c>
      <c r="W1068">
        <v>59.9</v>
      </c>
      <c r="X1068">
        <v>4.2</v>
      </c>
      <c r="Y1068">
        <v>16.811764709999999</v>
      </c>
      <c r="Z1068">
        <v>59.9</v>
      </c>
      <c r="AA1068">
        <v>4.0999999999999996</v>
      </c>
      <c r="AB1068">
        <v>16.29461538</v>
      </c>
      <c r="AC1068">
        <v>59.9</v>
      </c>
      <c r="AD1068" s="1">
        <v>43006</v>
      </c>
      <c r="AE1068" t="s">
        <v>123</v>
      </c>
    </row>
    <row r="1069" spans="1:31" x14ac:dyDescent="0.3">
      <c r="A1069" t="s">
        <v>24</v>
      </c>
      <c r="B1069" t="s">
        <v>33</v>
      </c>
      <c r="C1069">
        <v>42</v>
      </c>
      <c r="D1069">
        <v>236</v>
      </c>
      <c r="E1069">
        <v>10</v>
      </c>
      <c r="F1069">
        <v>54</v>
      </c>
      <c r="G1069">
        <v>219.06</v>
      </c>
      <c r="H1069">
        <v>2190.6</v>
      </c>
      <c r="I1069">
        <v>15.345000000000001</v>
      </c>
      <c r="J1069">
        <v>1</v>
      </c>
      <c r="K1069">
        <v>342</v>
      </c>
      <c r="L1069">
        <v>4.0999999999999996</v>
      </c>
      <c r="M1069">
        <v>21</v>
      </c>
      <c r="N1069">
        <v>9</v>
      </c>
      <c r="O1069">
        <v>1</v>
      </c>
      <c r="P1069">
        <v>9</v>
      </c>
      <c r="Q1069">
        <v>2017</v>
      </c>
      <c r="R1069">
        <v>15.15151515</v>
      </c>
      <c r="S1069">
        <v>3510</v>
      </c>
      <c r="T1069">
        <v>148.7785714</v>
      </c>
      <c r="U1069">
        <v>4.2</v>
      </c>
      <c r="V1069">
        <v>14.041111109999999</v>
      </c>
      <c r="W1069">
        <v>219.06</v>
      </c>
      <c r="X1069">
        <v>4.0999999999999996</v>
      </c>
      <c r="Y1069">
        <v>15.345000000000001</v>
      </c>
      <c r="Z1069">
        <v>164.57</v>
      </c>
      <c r="AA1069">
        <v>3.8</v>
      </c>
      <c r="AB1069">
        <v>19.527999999999999</v>
      </c>
      <c r="AC1069">
        <v>229.9</v>
      </c>
      <c r="AD1069" s="1">
        <v>43005</v>
      </c>
      <c r="AE1069" t="s">
        <v>114</v>
      </c>
    </row>
    <row r="1070" spans="1:31" x14ac:dyDescent="0.3">
      <c r="A1070" t="s">
        <v>47</v>
      </c>
      <c r="B1070" t="s">
        <v>32</v>
      </c>
      <c r="C1070">
        <v>51</v>
      </c>
      <c r="D1070">
        <v>625</v>
      </c>
      <c r="E1070">
        <v>7</v>
      </c>
      <c r="F1070">
        <v>89</v>
      </c>
      <c r="G1070">
        <v>349.90000000000003</v>
      </c>
      <c r="H1070">
        <v>2449.3000000000002</v>
      </c>
      <c r="I1070">
        <v>26.582857140000002</v>
      </c>
      <c r="J1070">
        <v>1</v>
      </c>
      <c r="K1070">
        <v>900</v>
      </c>
      <c r="L1070">
        <v>4.3</v>
      </c>
      <c r="M1070">
        <v>21</v>
      </c>
      <c r="N1070">
        <v>9</v>
      </c>
      <c r="O1070">
        <v>1</v>
      </c>
      <c r="P1070">
        <v>9</v>
      </c>
      <c r="Q1070">
        <v>2017</v>
      </c>
      <c r="R1070">
        <v>10.9375</v>
      </c>
      <c r="S1070">
        <v>11400</v>
      </c>
      <c r="T1070">
        <v>23.99</v>
      </c>
      <c r="U1070">
        <v>4.3</v>
      </c>
      <c r="V1070">
        <v>16.12</v>
      </c>
      <c r="W1070">
        <v>89.99</v>
      </c>
      <c r="X1070">
        <v>4.0999999999999996</v>
      </c>
      <c r="Y1070">
        <v>13.96428571</v>
      </c>
      <c r="Z1070">
        <v>58.99</v>
      </c>
      <c r="AA1070">
        <v>3.9</v>
      </c>
      <c r="AB1070">
        <v>15.639200000000001</v>
      </c>
      <c r="AC1070">
        <v>349.9</v>
      </c>
      <c r="AD1070" s="1">
        <v>43005</v>
      </c>
      <c r="AE1070" t="s">
        <v>114</v>
      </c>
    </row>
    <row r="1071" spans="1:31" x14ac:dyDescent="0.3">
      <c r="A1071" t="s">
        <v>45</v>
      </c>
      <c r="B1071" t="s">
        <v>33</v>
      </c>
      <c r="C1071">
        <v>35</v>
      </c>
      <c r="D1071">
        <v>514</v>
      </c>
      <c r="E1071">
        <v>20</v>
      </c>
      <c r="F1071">
        <v>54</v>
      </c>
      <c r="G1071">
        <v>164.57</v>
      </c>
      <c r="H1071">
        <v>3291.4</v>
      </c>
      <c r="I1071">
        <v>19.527999999999999</v>
      </c>
      <c r="J1071">
        <v>2</v>
      </c>
      <c r="K1071">
        <v>4338</v>
      </c>
      <c r="L1071">
        <v>3.8</v>
      </c>
      <c r="M1071">
        <v>21</v>
      </c>
      <c r="N1071">
        <v>9</v>
      </c>
      <c r="O1071">
        <v>1</v>
      </c>
      <c r="P1071">
        <v>9</v>
      </c>
      <c r="Q1071">
        <v>2017</v>
      </c>
      <c r="R1071">
        <v>23.529411759999999</v>
      </c>
      <c r="S1071">
        <v>2856</v>
      </c>
      <c r="T1071">
        <v>148.7785714</v>
      </c>
      <c r="U1071">
        <v>4.2</v>
      </c>
      <c r="V1071">
        <v>14.041111109999999</v>
      </c>
      <c r="W1071">
        <v>164.57</v>
      </c>
      <c r="X1071">
        <v>3.8</v>
      </c>
      <c r="Y1071">
        <v>19.527999999999999</v>
      </c>
      <c r="Z1071">
        <v>164.57</v>
      </c>
      <c r="AA1071">
        <v>3.8</v>
      </c>
      <c r="AB1071">
        <v>19.527999999999999</v>
      </c>
      <c r="AC1071">
        <v>179.9</v>
      </c>
      <c r="AD1071" s="1">
        <v>43005</v>
      </c>
      <c r="AE1071" t="s">
        <v>115</v>
      </c>
    </row>
    <row r="1072" spans="1:31" x14ac:dyDescent="0.3">
      <c r="A1072" t="s">
        <v>47</v>
      </c>
      <c r="B1072" t="s">
        <v>32</v>
      </c>
      <c r="C1072">
        <v>51</v>
      </c>
      <c r="D1072">
        <v>625</v>
      </c>
      <c r="E1072">
        <v>7</v>
      </c>
      <c r="F1072">
        <v>89</v>
      </c>
      <c r="G1072">
        <v>349.90000000000003</v>
      </c>
      <c r="H1072">
        <v>2449.3000000000002</v>
      </c>
      <c r="I1072">
        <v>26.582857140000002</v>
      </c>
      <c r="J1072">
        <v>1</v>
      </c>
      <c r="K1072">
        <v>900</v>
      </c>
      <c r="L1072">
        <v>4.3</v>
      </c>
      <c r="M1072">
        <v>21</v>
      </c>
      <c r="N1072">
        <v>9</v>
      </c>
      <c r="O1072">
        <v>1</v>
      </c>
      <c r="P1072">
        <v>9</v>
      </c>
      <c r="Q1072">
        <v>2017</v>
      </c>
      <c r="R1072">
        <v>10.9375</v>
      </c>
      <c r="S1072">
        <v>11400</v>
      </c>
      <c r="T1072">
        <v>23.99</v>
      </c>
      <c r="U1072">
        <v>4.3</v>
      </c>
      <c r="V1072">
        <v>16.12</v>
      </c>
      <c r="W1072">
        <v>89.99</v>
      </c>
      <c r="X1072">
        <v>4.0999999999999996</v>
      </c>
      <c r="Y1072">
        <v>13.96428571</v>
      </c>
      <c r="Z1072">
        <v>58.99</v>
      </c>
      <c r="AA1072">
        <v>3.9</v>
      </c>
      <c r="AB1072">
        <v>15.639200000000001</v>
      </c>
      <c r="AC1072">
        <v>349.9</v>
      </c>
      <c r="AD1072" s="1">
        <v>43003</v>
      </c>
      <c r="AE1072" t="s">
        <v>114</v>
      </c>
    </row>
    <row r="1073" spans="1:31" x14ac:dyDescent="0.3">
      <c r="A1073" t="s">
        <v>45</v>
      </c>
      <c r="B1073" t="s">
        <v>33</v>
      </c>
      <c r="C1073">
        <v>35</v>
      </c>
      <c r="D1073">
        <v>514</v>
      </c>
      <c r="E1073">
        <v>20</v>
      </c>
      <c r="F1073">
        <v>54</v>
      </c>
      <c r="G1073">
        <v>164.57</v>
      </c>
      <c r="H1073">
        <v>3291.4</v>
      </c>
      <c r="I1073">
        <v>19.527999999999999</v>
      </c>
      <c r="J1073">
        <v>2</v>
      </c>
      <c r="K1073">
        <v>4338</v>
      </c>
      <c r="L1073">
        <v>3.8</v>
      </c>
      <c r="M1073">
        <v>21</v>
      </c>
      <c r="N1073">
        <v>9</v>
      </c>
      <c r="O1073">
        <v>1</v>
      </c>
      <c r="P1073">
        <v>9</v>
      </c>
      <c r="Q1073">
        <v>2017</v>
      </c>
      <c r="R1073">
        <v>23.529411759999999</v>
      </c>
      <c r="S1073">
        <v>2856</v>
      </c>
      <c r="T1073">
        <v>148.7785714</v>
      </c>
      <c r="U1073">
        <v>4.2</v>
      </c>
      <c r="V1073">
        <v>14.041111109999999</v>
      </c>
      <c r="W1073">
        <v>164.57</v>
      </c>
      <c r="X1073">
        <v>3.8</v>
      </c>
      <c r="Y1073">
        <v>19.527999999999999</v>
      </c>
      <c r="Z1073">
        <v>164.57</v>
      </c>
      <c r="AA1073">
        <v>3.8</v>
      </c>
      <c r="AB1073">
        <v>19.527999999999999</v>
      </c>
      <c r="AC1073">
        <v>179.9</v>
      </c>
      <c r="AD1073" s="1">
        <v>43003</v>
      </c>
      <c r="AE1073" t="s">
        <v>115</v>
      </c>
    </row>
    <row r="1074" spans="1:31" x14ac:dyDescent="0.3">
      <c r="A1074" t="s">
        <v>84</v>
      </c>
      <c r="B1074" t="s">
        <v>40</v>
      </c>
      <c r="C1074">
        <v>57</v>
      </c>
      <c r="D1074">
        <v>787</v>
      </c>
      <c r="E1074">
        <v>1</v>
      </c>
      <c r="F1074">
        <v>10</v>
      </c>
      <c r="G1074">
        <v>29.5</v>
      </c>
      <c r="H1074">
        <v>29.5</v>
      </c>
      <c r="I1074">
        <v>11.73</v>
      </c>
      <c r="J1074">
        <v>8</v>
      </c>
      <c r="K1074">
        <v>1867</v>
      </c>
      <c r="L1074">
        <v>4.4000000000000004</v>
      </c>
      <c r="M1074">
        <v>21</v>
      </c>
      <c r="N1074">
        <v>9</v>
      </c>
      <c r="O1074">
        <v>1</v>
      </c>
      <c r="P1074">
        <v>9</v>
      </c>
      <c r="Q1074">
        <v>2017</v>
      </c>
      <c r="R1074">
        <v>100</v>
      </c>
      <c r="S1074">
        <v>7776</v>
      </c>
      <c r="T1074">
        <v>99.99</v>
      </c>
      <c r="U1074">
        <v>4.2</v>
      </c>
      <c r="V1074">
        <v>15.93333333</v>
      </c>
      <c r="W1074">
        <v>29.5</v>
      </c>
      <c r="X1074">
        <v>4.4000000000000004</v>
      </c>
      <c r="Y1074">
        <v>11.73</v>
      </c>
      <c r="Z1074">
        <v>29.5</v>
      </c>
      <c r="AA1074">
        <v>4.4000000000000004</v>
      </c>
      <c r="AB1074">
        <v>11.73</v>
      </c>
      <c r="AC1074">
        <v>29.45</v>
      </c>
      <c r="AD1074" s="1">
        <v>43003</v>
      </c>
      <c r="AE1074" t="s">
        <v>122</v>
      </c>
    </row>
    <row r="1075" spans="1:31" x14ac:dyDescent="0.3">
      <c r="A1075" t="s">
        <v>67</v>
      </c>
      <c r="B1075" t="s">
        <v>33</v>
      </c>
      <c r="C1075">
        <v>33</v>
      </c>
      <c r="D1075">
        <v>523</v>
      </c>
      <c r="E1075">
        <v>18</v>
      </c>
      <c r="F1075">
        <v>54</v>
      </c>
      <c r="G1075">
        <v>153.47222222222223</v>
      </c>
      <c r="H1075">
        <v>2762.5</v>
      </c>
      <c r="I1075">
        <v>14.041111109999999</v>
      </c>
      <c r="J1075">
        <v>3</v>
      </c>
      <c r="K1075">
        <v>584</v>
      </c>
      <c r="L1075">
        <v>4.2</v>
      </c>
      <c r="M1075">
        <v>21</v>
      </c>
      <c r="N1075">
        <v>9</v>
      </c>
      <c r="O1075">
        <v>1</v>
      </c>
      <c r="P1075">
        <v>9</v>
      </c>
      <c r="Q1075">
        <v>2017</v>
      </c>
      <c r="R1075">
        <v>27.272727270000001</v>
      </c>
      <c r="S1075">
        <v>2288</v>
      </c>
      <c r="T1075">
        <v>148.7785714</v>
      </c>
      <c r="U1075">
        <v>4.2</v>
      </c>
      <c r="V1075">
        <v>14.041111109999999</v>
      </c>
      <c r="W1075">
        <v>148.7785714</v>
      </c>
      <c r="X1075">
        <v>4.2</v>
      </c>
      <c r="Y1075">
        <v>14.041111109999999</v>
      </c>
      <c r="Z1075">
        <v>164.57</v>
      </c>
      <c r="AA1075">
        <v>3.8</v>
      </c>
      <c r="AB1075">
        <v>19.527999999999999</v>
      </c>
      <c r="AC1075">
        <v>160.66923080000001</v>
      </c>
      <c r="AD1075" s="1">
        <v>43003</v>
      </c>
      <c r="AE1075" t="s">
        <v>122</v>
      </c>
    </row>
    <row r="1076" spans="1:31" x14ac:dyDescent="0.3">
      <c r="A1076" t="s">
        <v>37</v>
      </c>
      <c r="B1076" t="s">
        <v>36</v>
      </c>
      <c r="C1076">
        <v>59</v>
      </c>
      <c r="D1076">
        <v>341</v>
      </c>
      <c r="E1076">
        <v>17</v>
      </c>
      <c r="F1076">
        <v>115</v>
      </c>
      <c r="G1076">
        <v>59.9</v>
      </c>
      <c r="H1076">
        <v>1018.3</v>
      </c>
      <c r="I1076">
        <v>16.811764709999999</v>
      </c>
      <c r="J1076">
        <v>2</v>
      </c>
      <c r="K1076">
        <v>1850</v>
      </c>
      <c r="L1076">
        <v>4.2</v>
      </c>
      <c r="M1076">
        <v>21</v>
      </c>
      <c r="N1076">
        <v>9</v>
      </c>
      <c r="O1076">
        <v>1</v>
      </c>
      <c r="P1076">
        <v>9</v>
      </c>
      <c r="Q1076">
        <v>2017</v>
      </c>
      <c r="R1076">
        <v>7.7625570780000004</v>
      </c>
      <c r="S1076">
        <v>32560</v>
      </c>
      <c r="T1076">
        <v>55.1</v>
      </c>
      <c r="U1076">
        <v>4.0999999999999996</v>
      </c>
      <c r="V1076">
        <v>17.187027029999999</v>
      </c>
      <c r="W1076">
        <v>59.9</v>
      </c>
      <c r="X1076">
        <v>4.2</v>
      </c>
      <c r="Y1076">
        <v>16.811764709999999</v>
      </c>
      <c r="Z1076">
        <v>59.9</v>
      </c>
      <c r="AA1076">
        <v>4.0999999999999996</v>
      </c>
      <c r="AB1076">
        <v>16.29461538</v>
      </c>
      <c r="AC1076">
        <v>59.9</v>
      </c>
      <c r="AD1076" s="1">
        <v>43003</v>
      </c>
      <c r="AE1076" t="s">
        <v>114</v>
      </c>
    </row>
    <row r="1077" spans="1:31" x14ac:dyDescent="0.3">
      <c r="A1077" t="s">
        <v>44</v>
      </c>
      <c r="B1077" t="s">
        <v>33</v>
      </c>
      <c r="C1077">
        <v>46</v>
      </c>
      <c r="D1077">
        <v>501</v>
      </c>
      <c r="E1077">
        <v>1</v>
      </c>
      <c r="F1077">
        <v>90</v>
      </c>
      <c r="G1077">
        <v>339</v>
      </c>
      <c r="H1077">
        <v>339</v>
      </c>
      <c r="I1077">
        <v>13.94</v>
      </c>
      <c r="J1077">
        <v>4</v>
      </c>
      <c r="K1077">
        <v>363</v>
      </c>
      <c r="L1077">
        <v>3.7</v>
      </c>
      <c r="M1077">
        <v>21</v>
      </c>
      <c r="N1077">
        <v>9</v>
      </c>
      <c r="O1077">
        <v>1</v>
      </c>
      <c r="P1077">
        <v>9</v>
      </c>
      <c r="Q1077">
        <v>2017</v>
      </c>
      <c r="R1077">
        <v>3.0303030299999998</v>
      </c>
      <c r="S1077">
        <v>3042</v>
      </c>
      <c r="T1077">
        <v>148.7785714</v>
      </c>
      <c r="U1077">
        <v>4.2</v>
      </c>
      <c r="V1077">
        <v>14.041111109999999</v>
      </c>
      <c r="W1077">
        <v>339</v>
      </c>
      <c r="X1077">
        <v>3.7</v>
      </c>
      <c r="Y1077">
        <v>13.94</v>
      </c>
      <c r="Z1077">
        <v>164.57</v>
      </c>
      <c r="AA1077">
        <v>3.8</v>
      </c>
      <c r="AB1077">
        <v>19.527999999999999</v>
      </c>
      <c r="AC1077">
        <v>339</v>
      </c>
      <c r="AD1077" s="1">
        <v>43002</v>
      </c>
      <c r="AE1077" t="s">
        <v>115</v>
      </c>
    </row>
    <row r="1078" spans="1:31" x14ac:dyDescent="0.3">
      <c r="A1078" t="s">
        <v>41</v>
      </c>
      <c r="B1078" t="s">
        <v>32</v>
      </c>
      <c r="C1078">
        <v>60</v>
      </c>
      <c r="D1078">
        <v>2644</v>
      </c>
      <c r="E1078">
        <v>11</v>
      </c>
      <c r="F1078">
        <v>89</v>
      </c>
      <c r="G1078">
        <v>325</v>
      </c>
      <c r="H1078">
        <v>3575</v>
      </c>
      <c r="I1078">
        <v>19.523636360000001</v>
      </c>
      <c r="J1078">
        <v>6</v>
      </c>
      <c r="K1078">
        <v>400</v>
      </c>
      <c r="L1078">
        <v>4.2</v>
      </c>
      <c r="M1078">
        <v>21</v>
      </c>
      <c r="N1078">
        <v>9</v>
      </c>
      <c r="O1078">
        <v>1</v>
      </c>
      <c r="P1078">
        <v>9</v>
      </c>
      <c r="Q1078">
        <v>2017</v>
      </c>
      <c r="R1078">
        <v>29.729729729999999</v>
      </c>
      <c r="S1078">
        <v>2992</v>
      </c>
      <c r="T1078">
        <v>23.99</v>
      </c>
      <c r="U1078">
        <v>4.3</v>
      </c>
      <c r="V1078">
        <v>16.12</v>
      </c>
      <c r="W1078">
        <v>89.99</v>
      </c>
      <c r="X1078">
        <v>4.0999999999999996</v>
      </c>
      <c r="Y1078">
        <v>13.96428571</v>
      </c>
      <c r="Z1078">
        <v>58.99</v>
      </c>
      <c r="AA1078">
        <v>3.9</v>
      </c>
      <c r="AB1078">
        <v>15.639200000000001</v>
      </c>
      <c r="AC1078">
        <v>325</v>
      </c>
      <c r="AD1078" s="1">
        <v>43002</v>
      </c>
      <c r="AE1078" t="s">
        <v>114</v>
      </c>
    </row>
    <row r="1079" spans="1:31" x14ac:dyDescent="0.3">
      <c r="A1079" t="s">
        <v>75</v>
      </c>
      <c r="B1079" t="s">
        <v>30</v>
      </c>
      <c r="C1079">
        <v>42</v>
      </c>
      <c r="D1079">
        <v>363</v>
      </c>
      <c r="E1079">
        <v>12</v>
      </c>
      <c r="F1079">
        <v>15</v>
      </c>
      <c r="G1079">
        <v>138.07249999999999</v>
      </c>
      <c r="H1079">
        <v>1656.87</v>
      </c>
      <c r="I1079">
        <v>35.922499999999999</v>
      </c>
      <c r="J1079">
        <v>1</v>
      </c>
      <c r="K1079">
        <v>922</v>
      </c>
      <c r="L1079">
        <v>4.2</v>
      </c>
      <c r="M1079">
        <v>21</v>
      </c>
      <c r="N1079">
        <v>9</v>
      </c>
      <c r="O1079">
        <v>1</v>
      </c>
      <c r="P1079">
        <v>9</v>
      </c>
      <c r="Q1079">
        <v>2017</v>
      </c>
      <c r="R1079">
        <v>12.63157895</v>
      </c>
      <c r="S1079">
        <v>7650</v>
      </c>
      <c r="T1079">
        <v>151.99</v>
      </c>
      <c r="U1079">
        <v>4.2</v>
      </c>
      <c r="V1079">
        <v>43.72272727</v>
      </c>
      <c r="W1079">
        <v>138.59</v>
      </c>
      <c r="X1079">
        <v>4.2</v>
      </c>
      <c r="Y1079">
        <v>35.922499999999999</v>
      </c>
      <c r="Z1079">
        <v>138.59</v>
      </c>
      <c r="AA1079">
        <v>4.2</v>
      </c>
      <c r="AB1079">
        <v>35.922499999999999</v>
      </c>
      <c r="AC1079">
        <v>144.96</v>
      </c>
      <c r="AD1079" s="1">
        <v>43001</v>
      </c>
      <c r="AE1079" t="s">
        <v>122</v>
      </c>
    </row>
    <row r="1080" spans="1:31" x14ac:dyDescent="0.3">
      <c r="A1080" t="s">
        <v>73</v>
      </c>
      <c r="B1080" t="s">
        <v>26</v>
      </c>
      <c r="C1080">
        <v>54</v>
      </c>
      <c r="D1080">
        <v>245</v>
      </c>
      <c r="E1080">
        <v>23</v>
      </c>
      <c r="F1080">
        <v>54</v>
      </c>
      <c r="G1080">
        <v>89.899999999999991</v>
      </c>
      <c r="H1080">
        <v>2067.6999999999998</v>
      </c>
      <c r="I1080">
        <v>18.77652174</v>
      </c>
      <c r="J1080">
        <v>1</v>
      </c>
      <c r="K1080">
        <v>1383</v>
      </c>
      <c r="L1080">
        <v>3.9</v>
      </c>
      <c r="M1080">
        <v>21</v>
      </c>
      <c r="N1080">
        <v>9</v>
      </c>
      <c r="O1080">
        <v>1</v>
      </c>
      <c r="P1080">
        <v>9</v>
      </c>
      <c r="Q1080">
        <v>2017</v>
      </c>
      <c r="R1080">
        <v>6.4066852369999996</v>
      </c>
      <c r="S1080">
        <v>20000</v>
      </c>
      <c r="T1080">
        <v>89.9</v>
      </c>
      <c r="U1080">
        <v>3.9</v>
      </c>
      <c r="V1080">
        <v>18.77652174</v>
      </c>
      <c r="W1080">
        <v>163.39870970000001</v>
      </c>
      <c r="X1080">
        <v>4.4000000000000004</v>
      </c>
      <c r="Y1080">
        <v>24.3246875</v>
      </c>
      <c r="Z1080">
        <v>45.95</v>
      </c>
      <c r="AA1080">
        <v>4</v>
      </c>
      <c r="AB1080">
        <v>15.1</v>
      </c>
      <c r="AC1080">
        <v>89.9</v>
      </c>
      <c r="AD1080" s="1">
        <v>43001</v>
      </c>
      <c r="AE1080" t="s">
        <v>116</v>
      </c>
    </row>
    <row r="1081" spans="1:31" x14ac:dyDescent="0.3">
      <c r="A1081" t="s">
        <v>83</v>
      </c>
      <c r="B1081" t="s">
        <v>36</v>
      </c>
      <c r="C1081">
        <v>36</v>
      </c>
      <c r="D1081">
        <v>450</v>
      </c>
      <c r="E1081">
        <v>9</v>
      </c>
      <c r="F1081">
        <v>115</v>
      </c>
      <c r="G1081">
        <v>99</v>
      </c>
      <c r="H1081">
        <v>891</v>
      </c>
      <c r="I1081">
        <v>39.018888889999999</v>
      </c>
      <c r="J1081">
        <v>1</v>
      </c>
      <c r="K1081">
        <v>9000</v>
      </c>
      <c r="L1081">
        <v>4.0999999999999996</v>
      </c>
      <c r="M1081">
        <v>21</v>
      </c>
      <c r="N1081">
        <v>9</v>
      </c>
      <c r="O1081">
        <v>1</v>
      </c>
      <c r="P1081">
        <v>9</v>
      </c>
      <c r="Q1081">
        <v>2017</v>
      </c>
      <c r="R1081">
        <v>8.5714285710000002</v>
      </c>
      <c r="S1081">
        <v>19656</v>
      </c>
      <c r="T1081">
        <v>59.9</v>
      </c>
      <c r="U1081">
        <v>4.0999999999999996</v>
      </c>
      <c r="V1081">
        <v>17.187027029999999</v>
      </c>
      <c r="W1081">
        <v>59.9</v>
      </c>
      <c r="X1081">
        <v>4.2</v>
      </c>
      <c r="Y1081">
        <v>16.811764709999999</v>
      </c>
      <c r="Z1081">
        <v>59.9</v>
      </c>
      <c r="AA1081">
        <v>4.0999999999999996</v>
      </c>
      <c r="AB1081">
        <v>16.29461538</v>
      </c>
      <c r="AC1081">
        <v>97.333333330000002</v>
      </c>
      <c r="AD1081" s="1">
        <v>43000</v>
      </c>
      <c r="AE1081" t="s">
        <v>115</v>
      </c>
    </row>
    <row r="1082" spans="1:31" x14ac:dyDescent="0.3">
      <c r="A1082" t="s">
        <v>45</v>
      </c>
      <c r="B1082" t="s">
        <v>33</v>
      </c>
      <c r="C1082">
        <v>35</v>
      </c>
      <c r="D1082">
        <v>514</v>
      </c>
      <c r="E1082">
        <v>20</v>
      </c>
      <c r="F1082">
        <v>54</v>
      </c>
      <c r="G1082">
        <v>164.57</v>
      </c>
      <c r="H1082">
        <v>3291.4</v>
      </c>
      <c r="I1082">
        <v>19.527999999999999</v>
      </c>
      <c r="J1082">
        <v>2</v>
      </c>
      <c r="K1082">
        <v>4338</v>
      </c>
      <c r="L1082">
        <v>3.8</v>
      </c>
      <c r="M1082">
        <v>21</v>
      </c>
      <c r="N1082">
        <v>9</v>
      </c>
      <c r="O1082">
        <v>1</v>
      </c>
      <c r="P1082">
        <v>9</v>
      </c>
      <c r="Q1082">
        <v>2017</v>
      </c>
      <c r="R1082">
        <v>23.529411759999999</v>
      </c>
      <c r="S1082">
        <v>2856</v>
      </c>
      <c r="T1082">
        <v>148.7785714</v>
      </c>
      <c r="U1082">
        <v>4.2</v>
      </c>
      <c r="V1082">
        <v>14.041111109999999</v>
      </c>
      <c r="W1082">
        <v>164.57</v>
      </c>
      <c r="X1082">
        <v>3.8</v>
      </c>
      <c r="Y1082">
        <v>19.527999999999999</v>
      </c>
      <c r="Z1082">
        <v>164.57</v>
      </c>
      <c r="AA1082">
        <v>3.8</v>
      </c>
      <c r="AB1082">
        <v>19.527999999999999</v>
      </c>
      <c r="AC1082">
        <v>179.9</v>
      </c>
      <c r="AD1082" s="1">
        <v>43000</v>
      </c>
      <c r="AE1082" t="s">
        <v>115</v>
      </c>
    </row>
    <row r="1083" spans="1:31" x14ac:dyDescent="0.3">
      <c r="A1083" t="s">
        <v>81</v>
      </c>
      <c r="B1083" t="s">
        <v>49</v>
      </c>
      <c r="C1083">
        <v>54</v>
      </c>
      <c r="D1083">
        <v>1536</v>
      </c>
      <c r="E1083">
        <v>17</v>
      </c>
      <c r="F1083">
        <v>18</v>
      </c>
      <c r="G1083">
        <v>56.99</v>
      </c>
      <c r="H1083">
        <v>968.83</v>
      </c>
      <c r="I1083">
        <v>13.741176469999999</v>
      </c>
      <c r="J1083">
        <v>2</v>
      </c>
      <c r="K1083">
        <v>250</v>
      </c>
      <c r="L1083">
        <v>4.3</v>
      </c>
      <c r="M1083">
        <v>21</v>
      </c>
      <c r="N1083">
        <v>9</v>
      </c>
      <c r="O1083">
        <v>1</v>
      </c>
      <c r="P1083">
        <v>9</v>
      </c>
      <c r="Q1083">
        <v>2017</v>
      </c>
      <c r="R1083">
        <v>17.708333329999999</v>
      </c>
      <c r="S1083">
        <v>3360</v>
      </c>
      <c r="T1083">
        <v>56.99</v>
      </c>
      <c r="U1083">
        <v>4.3</v>
      </c>
      <c r="V1083">
        <v>13.741176469999999</v>
      </c>
      <c r="W1083">
        <v>142.5</v>
      </c>
      <c r="X1083">
        <v>4.4000000000000004</v>
      </c>
      <c r="Y1083">
        <v>9.19</v>
      </c>
      <c r="Z1083">
        <v>56.99</v>
      </c>
      <c r="AA1083">
        <v>4.3</v>
      </c>
      <c r="AB1083">
        <v>13.741176469999999</v>
      </c>
      <c r="AC1083">
        <v>56.99</v>
      </c>
      <c r="AD1083" s="1">
        <v>43000</v>
      </c>
      <c r="AE1083" t="s">
        <v>122</v>
      </c>
    </row>
    <row r="1084" spans="1:31" x14ac:dyDescent="0.3">
      <c r="A1084" t="s">
        <v>25</v>
      </c>
      <c r="B1084" t="s">
        <v>26</v>
      </c>
      <c r="C1084">
        <v>56</v>
      </c>
      <c r="D1084">
        <v>162</v>
      </c>
      <c r="E1084">
        <v>32</v>
      </c>
      <c r="F1084">
        <v>54</v>
      </c>
      <c r="G1084">
        <v>163.19874999999999</v>
      </c>
      <c r="H1084">
        <v>5222.3599999999997</v>
      </c>
      <c r="I1084">
        <v>24.3246875</v>
      </c>
      <c r="J1084">
        <v>5</v>
      </c>
      <c r="K1084">
        <v>9750</v>
      </c>
      <c r="L1084">
        <v>4.4000000000000004</v>
      </c>
      <c r="M1084">
        <v>21</v>
      </c>
      <c r="N1084">
        <v>9</v>
      </c>
      <c r="O1084">
        <v>1</v>
      </c>
      <c r="P1084">
        <v>9</v>
      </c>
      <c r="Q1084">
        <v>2017</v>
      </c>
      <c r="R1084">
        <v>20.779220779999999</v>
      </c>
      <c r="S1084">
        <v>12600</v>
      </c>
      <c r="T1084">
        <v>89.9</v>
      </c>
      <c r="U1084">
        <v>3.9</v>
      </c>
      <c r="V1084">
        <v>18.77652174</v>
      </c>
      <c r="W1084">
        <v>163.39870970000001</v>
      </c>
      <c r="X1084">
        <v>4.4000000000000004</v>
      </c>
      <c r="Y1084">
        <v>24.3246875</v>
      </c>
      <c r="Z1084">
        <v>45.95</v>
      </c>
      <c r="AA1084">
        <v>4</v>
      </c>
      <c r="AB1084">
        <v>15.1</v>
      </c>
      <c r="AC1084">
        <v>199.50980390000001</v>
      </c>
      <c r="AD1084" s="1">
        <v>43000</v>
      </c>
      <c r="AE1084" t="s">
        <v>114</v>
      </c>
    </row>
    <row r="1085" spans="1:31" x14ac:dyDescent="0.3">
      <c r="A1085" t="s">
        <v>69</v>
      </c>
      <c r="B1085" t="s">
        <v>36</v>
      </c>
      <c r="C1085">
        <v>59</v>
      </c>
      <c r="D1085">
        <v>341</v>
      </c>
      <c r="E1085">
        <v>34</v>
      </c>
      <c r="F1085">
        <v>90</v>
      </c>
      <c r="G1085">
        <v>59.9</v>
      </c>
      <c r="H1085">
        <v>2036.6</v>
      </c>
      <c r="I1085">
        <v>18.326000000000001</v>
      </c>
      <c r="J1085">
        <v>2</v>
      </c>
      <c r="K1085">
        <v>1850</v>
      </c>
      <c r="L1085">
        <v>4.3</v>
      </c>
      <c r="M1085">
        <v>21</v>
      </c>
      <c r="N1085">
        <v>9</v>
      </c>
      <c r="O1085">
        <v>1</v>
      </c>
      <c r="P1085">
        <v>9</v>
      </c>
      <c r="Q1085">
        <v>2017</v>
      </c>
      <c r="R1085">
        <v>33.009708740000001</v>
      </c>
      <c r="S1085">
        <v>32560</v>
      </c>
      <c r="T1085">
        <v>55.1</v>
      </c>
      <c r="U1085">
        <v>4.0999999999999996</v>
      </c>
      <c r="V1085">
        <v>17.187027029999999</v>
      </c>
      <c r="W1085">
        <v>59.9</v>
      </c>
      <c r="X1085">
        <v>4.2</v>
      </c>
      <c r="Y1085">
        <v>16.811764709999999</v>
      </c>
      <c r="Z1085">
        <v>59.9</v>
      </c>
      <c r="AA1085">
        <v>4.0999999999999996</v>
      </c>
      <c r="AB1085">
        <v>16.29461538</v>
      </c>
      <c r="AC1085">
        <v>59.9</v>
      </c>
      <c r="AD1085" s="1">
        <v>43000</v>
      </c>
      <c r="AE1085" t="s">
        <v>114</v>
      </c>
    </row>
    <row r="1086" spans="1:31" x14ac:dyDescent="0.3">
      <c r="A1086" t="s">
        <v>24</v>
      </c>
      <c r="B1086" t="s">
        <v>33</v>
      </c>
      <c r="C1086">
        <v>42</v>
      </c>
      <c r="D1086">
        <v>236</v>
      </c>
      <c r="E1086">
        <v>10</v>
      </c>
      <c r="F1086">
        <v>54</v>
      </c>
      <c r="G1086">
        <v>219.06</v>
      </c>
      <c r="H1086">
        <v>2190.6</v>
      </c>
      <c r="I1086">
        <v>15.345000000000001</v>
      </c>
      <c r="J1086">
        <v>1</v>
      </c>
      <c r="K1086">
        <v>342</v>
      </c>
      <c r="L1086">
        <v>4.0999999999999996</v>
      </c>
      <c r="M1086">
        <v>21</v>
      </c>
      <c r="N1086">
        <v>9</v>
      </c>
      <c r="O1086">
        <v>1</v>
      </c>
      <c r="P1086">
        <v>9</v>
      </c>
      <c r="Q1086">
        <v>2017</v>
      </c>
      <c r="R1086">
        <v>15.15151515</v>
      </c>
      <c r="S1086">
        <v>3510</v>
      </c>
      <c r="T1086">
        <v>148.7785714</v>
      </c>
      <c r="U1086">
        <v>4.2</v>
      </c>
      <c r="V1086">
        <v>14.041111109999999</v>
      </c>
      <c r="W1086">
        <v>219.06</v>
      </c>
      <c r="X1086">
        <v>4.0999999999999996</v>
      </c>
      <c r="Y1086">
        <v>15.345000000000001</v>
      </c>
      <c r="Z1086">
        <v>164.57</v>
      </c>
      <c r="AA1086">
        <v>3.8</v>
      </c>
      <c r="AB1086">
        <v>19.527999999999999</v>
      </c>
      <c r="AC1086">
        <v>229.9</v>
      </c>
      <c r="AD1086" s="1">
        <v>42999</v>
      </c>
      <c r="AE1086" t="s">
        <v>114</v>
      </c>
    </row>
    <row r="1087" spans="1:31" x14ac:dyDescent="0.3">
      <c r="A1087" t="s">
        <v>63</v>
      </c>
      <c r="B1087" t="s">
        <v>30</v>
      </c>
      <c r="C1087">
        <v>59</v>
      </c>
      <c r="D1087">
        <v>1893</v>
      </c>
      <c r="E1087">
        <v>11</v>
      </c>
      <c r="F1087">
        <v>90</v>
      </c>
      <c r="G1087">
        <v>152.71727272727273</v>
      </c>
      <c r="H1087">
        <v>1679.89</v>
      </c>
      <c r="I1087">
        <v>43.72272727</v>
      </c>
      <c r="J1087">
        <v>1</v>
      </c>
      <c r="K1087">
        <v>6550</v>
      </c>
      <c r="L1087">
        <v>4.2</v>
      </c>
      <c r="M1087">
        <v>21</v>
      </c>
      <c r="N1087">
        <v>9</v>
      </c>
      <c r="O1087">
        <v>1</v>
      </c>
      <c r="P1087">
        <v>9</v>
      </c>
      <c r="Q1087">
        <v>2017</v>
      </c>
      <c r="R1087">
        <v>11.45833333</v>
      </c>
      <c r="S1087">
        <v>8000</v>
      </c>
      <c r="T1087">
        <v>151.99</v>
      </c>
      <c r="U1087">
        <v>4.2</v>
      </c>
      <c r="V1087">
        <v>43.72272727</v>
      </c>
      <c r="W1087">
        <v>151.99</v>
      </c>
      <c r="X1087">
        <v>4.2</v>
      </c>
      <c r="Y1087">
        <v>43.72272727</v>
      </c>
      <c r="Z1087">
        <v>151.99</v>
      </c>
      <c r="AA1087">
        <v>4.2</v>
      </c>
      <c r="AB1087">
        <v>43.72272727</v>
      </c>
      <c r="AC1087">
        <v>145.70428570000001</v>
      </c>
      <c r="AD1087" s="1">
        <v>42999</v>
      </c>
      <c r="AE1087" t="s">
        <v>115</v>
      </c>
    </row>
    <row r="1088" spans="1:31" x14ac:dyDescent="0.3">
      <c r="A1088" t="s">
        <v>83</v>
      </c>
      <c r="B1088" t="s">
        <v>36</v>
      </c>
      <c r="C1088">
        <v>36</v>
      </c>
      <c r="D1088">
        <v>450</v>
      </c>
      <c r="E1088">
        <v>9</v>
      </c>
      <c r="F1088">
        <v>115</v>
      </c>
      <c r="G1088">
        <v>99</v>
      </c>
      <c r="H1088">
        <v>891</v>
      </c>
      <c r="I1088">
        <v>39.018888889999999</v>
      </c>
      <c r="J1088">
        <v>1</v>
      </c>
      <c r="K1088">
        <v>9000</v>
      </c>
      <c r="L1088">
        <v>4.0999999999999996</v>
      </c>
      <c r="M1088">
        <v>21</v>
      </c>
      <c r="N1088">
        <v>9</v>
      </c>
      <c r="O1088">
        <v>1</v>
      </c>
      <c r="P1088">
        <v>9</v>
      </c>
      <c r="Q1088">
        <v>2017</v>
      </c>
      <c r="R1088">
        <v>8.5714285710000002</v>
      </c>
      <c r="S1088">
        <v>19656</v>
      </c>
      <c r="T1088">
        <v>59.9</v>
      </c>
      <c r="U1088">
        <v>4.0999999999999996</v>
      </c>
      <c r="V1088">
        <v>17.187027029999999</v>
      </c>
      <c r="W1088">
        <v>59.9</v>
      </c>
      <c r="X1088">
        <v>4.2</v>
      </c>
      <c r="Y1088">
        <v>16.811764709999999</v>
      </c>
      <c r="Z1088">
        <v>59.9</v>
      </c>
      <c r="AA1088">
        <v>4.0999999999999996</v>
      </c>
      <c r="AB1088">
        <v>16.29461538</v>
      </c>
      <c r="AC1088">
        <v>97.333333330000002</v>
      </c>
      <c r="AD1088" s="1">
        <v>42999</v>
      </c>
      <c r="AE1088" t="s">
        <v>115</v>
      </c>
    </row>
    <row r="1089" spans="1:31" x14ac:dyDescent="0.3">
      <c r="A1089" t="s">
        <v>45</v>
      </c>
      <c r="B1089" t="s">
        <v>33</v>
      </c>
      <c r="C1089">
        <v>35</v>
      </c>
      <c r="D1089">
        <v>514</v>
      </c>
      <c r="E1089">
        <v>20</v>
      </c>
      <c r="F1089">
        <v>54</v>
      </c>
      <c r="G1089">
        <v>164.57</v>
      </c>
      <c r="H1089">
        <v>3291.4</v>
      </c>
      <c r="I1089">
        <v>19.527999999999999</v>
      </c>
      <c r="J1089">
        <v>2</v>
      </c>
      <c r="K1089">
        <v>4338</v>
      </c>
      <c r="L1089">
        <v>3.8</v>
      </c>
      <c r="M1089">
        <v>21</v>
      </c>
      <c r="N1089">
        <v>9</v>
      </c>
      <c r="O1089">
        <v>1</v>
      </c>
      <c r="P1089">
        <v>9</v>
      </c>
      <c r="Q1089">
        <v>2017</v>
      </c>
      <c r="R1089">
        <v>23.529411759999999</v>
      </c>
      <c r="S1089">
        <v>2856</v>
      </c>
      <c r="T1089">
        <v>148.7785714</v>
      </c>
      <c r="U1089">
        <v>4.2</v>
      </c>
      <c r="V1089">
        <v>14.041111109999999</v>
      </c>
      <c r="W1089">
        <v>164.57</v>
      </c>
      <c r="X1089">
        <v>3.8</v>
      </c>
      <c r="Y1089">
        <v>19.527999999999999</v>
      </c>
      <c r="Z1089">
        <v>164.57</v>
      </c>
      <c r="AA1089">
        <v>3.8</v>
      </c>
      <c r="AB1089">
        <v>19.527999999999999</v>
      </c>
      <c r="AC1089">
        <v>179.9</v>
      </c>
      <c r="AD1089" s="1">
        <v>42999</v>
      </c>
      <c r="AE1089" t="s">
        <v>115</v>
      </c>
    </row>
    <row r="1090" spans="1:31" x14ac:dyDescent="0.3">
      <c r="A1090" t="s">
        <v>70</v>
      </c>
      <c r="B1090" t="s">
        <v>26</v>
      </c>
      <c r="C1090">
        <v>39</v>
      </c>
      <c r="D1090">
        <v>161</v>
      </c>
      <c r="E1090">
        <v>2</v>
      </c>
      <c r="F1090">
        <v>54</v>
      </c>
      <c r="G1090">
        <v>45.95</v>
      </c>
      <c r="H1090">
        <v>91.9</v>
      </c>
      <c r="I1090">
        <v>14.84</v>
      </c>
      <c r="J1090">
        <v>2</v>
      </c>
      <c r="K1090">
        <v>350</v>
      </c>
      <c r="L1090">
        <v>4</v>
      </c>
      <c r="M1090">
        <v>21</v>
      </c>
      <c r="N1090">
        <v>9</v>
      </c>
      <c r="O1090">
        <v>1</v>
      </c>
      <c r="P1090">
        <v>9</v>
      </c>
      <c r="Q1090">
        <v>2017</v>
      </c>
      <c r="R1090">
        <v>5.5555555559999998</v>
      </c>
      <c r="S1090">
        <v>3800</v>
      </c>
      <c r="T1090">
        <v>89.9</v>
      </c>
      <c r="U1090">
        <v>3.9</v>
      </c>
      <c r="V1090">
        <v>18.77652174</v>
      </c>
      <c r="W1090">
        <v>163.39870970000001</v>
      </c>
      <c r="X1090">
        <v>4.4000000000000004</v>
      </c>
      <c r="Y1090">
        <v>24.3246875</v>
      </c>
      <c r="Z1090">
        <v>45.95</v>
      </c>
      <c r="AA1090">
        <v>4</v>
      </c>
      <c r="AB1090">
        <v>15.1</v>
      </c>
      <c r="AC1090">
        <v>45.95</v>
      </c>
      <c r="AD1090" s="1">
        <v>42999</v>
      </c>
      <c r="AE1090" t="s">
        <v>116</v>
      </c>
    </row>
    <row r="1091" spans="1:31" x14ac:dyDescent="0.3">
      <c r="A1091" t="s">
        <v>57</v>
      </c>
      <c r="B1091" t="s">
        <v>40</v>
      </c>
      <c r="C1091">
        <v>54</v>
      </c>
      <c r="D1091">
        <v>995</v>
      </c>
      <c r="E1091">
        <v>6</v>
      </c>
      <c r="F1091">
        <v>10</v>
      </c>
      <c r="G1091">
        <v>99.990000000000009</v>
      </c>
      <c r="H1091">
        <v>599.94000000000005</v>
      </c>
      <c r="I1091">
        <v>17.78166667</v>
      </c>
      <c r="J1091">
        <v>1</v>
      </c>
      <c r="K1091">
        <v>4475</v>
      </c>
      <c r="L1091">
        <v>4.3</v>
      </c>
      <c r="M1091">
        <v>21</v>
      </c>
      <c r="N1091">
        <v>9</v>
      </c>
      <c r="O1091">
        <v>1</v>
      </c>
      <c r="P1091">
        <v>9</v>
      </c>
      <c r="Q1091">
        <v>2017</v>
      </c>
      <c r="R1091">
        <v>8.2191780820000009</v>
      </c>
      <c r="S1091">
        <v>32736</v>
      </c>
      <c r="T1091">
        <v>99.99</v>
      </c>
      <c r="U1091">
        <v>4.2</v>
      </c>
      <c r="V1091">
        <v>15.93333333</v>
      </c>
      <c r="W1091">
        <v>99.99</v>
      </c>
      <c r="X1091">
        <v>4.3</v>
      </c>
      <c r="Y1091">
        <v>17.78166667</v>
      </c>
      <c r="Z1091">
        <v>29.5</v>
      </c>
      <c r="AA1091">
        <v>4.4000000000000004</v>
      </c>
      <c r="AB1091">
        <v>11.73</v>
      </c>
      <c r="AC1091">
        <v>99.99</v>
      </c>
      <c r="AD1091" s="1">
        <v>42998</v>
      </c>
      <c r="AE1091" t="s">
        <v>115</v>
      </c>
    </row>
    <row r="1092" spans="1:31" x14ac:dyDescent="0.3">
      <c r="A1092" t="s">
        <v>24</v>
      </c>
      <c r="B1092" t="s">
        <v>33</v>
      </c>
      <c r="C1092">
        <v>42</v>
      </c>
      <c r="D1092">
        <v>236</v>
      </c>
      <c r="E1092">
        <v>10</v>
      </c>
      <c r="F1092">
        <v>54</v>
      </c>
      <c r="G1092">
        <v>219.06</v>
      </c>
      <c r="H1092">
        <v>2190.6</v>
      </c>
      <c r="I1092">
        <v>15.345000000000001</v>
      </c>
      <c r="J1092">
        <v>1</v>
      </c>
      <c r="K1092">
        <v>342</v>
      </c>
      <c r="L1092">
        <v>4.0999999999999996</v>
      </c>
      <c r="M1092">
        <v>21</v>
      </c>
      <c r="N1092">
        <v>9</v>
      </c>
      <c r="O1092">
        <v>1</v>
      </c>
      <c r="P1092">
        <v>9</v>
      </c>
      <c r="Q1092">
        <v>2017</v>
      </c>
      <c r="R1092">
        <v>15.15151515</v>
      </c>
      <c r="S1092">
        <v>3510</v>
      </c>
      <c r="T1092">
        <v>148.7785714</v>
      </c>
      <c r="U1092">
        <v>4.2</v>
      </c>
      <c r="V1092">
        <v>14.041111109999999</v>
      </c>
      <c r="W1092">
        <v>219.06</v>
      </c>
      <c r="X1092">
        <v>4.0999999999999996</v>
      </c>
      <c r="Y1092">
        <v>15.345000000000001</v>
      </c>
      <c r="Z1092">
        <v>164.57</v>
      </c>
      <c r="AA1092">
        <v>3.8</v>
      </c>
      <c r="AB1092">
        <v>19.527999999999999</v>
      </c>
      <c r="AC1092">
        <v>229.9</v>
      </c>
      <c r="AD1092" s="1">
        <v>42998</v>
      </c>
      <c r="AE1092" t="s">
        <v>114</v>
      </c>
    </row>
    <row r="1093" spans="1:31" x14ac:dyDescent="0.3">
      <c r="A1093" t="s">
        <v>65</v>
      </c>
      <c r="B1093" t="s">
        <v>66</v>
      </c>
      <c r="C1093">
        <v>49</v>
      </c>
      <c r="D1093">
        <v>829</v>
      </c>
      <c r="E1093">
        <v>12</v>
      </c>
      <c r="F1093">
        <v>7</v>
      </c>
      <c r="G1093">
        <v>38.4</v>
      </c>
      <c r="H1093">
        <v>460.8</v>
      </c>
      <c r="I1093">
        <v>17.95</v>
      </c>
      <c r="J1093">
        <v>1</v>
      </c>
      <c r="K1093">
        <v>850</v>
      </c>
      <c r="L1093">
        <v>3.7</v>
      </c>
      <c r="M1093">
        <v>21</v>
      </c>
      <c r="N1093">
        <v>9</v>
      </c>
      <c r="O1093">
        <v>1</v>
      </c>
      <c r="P1093">
        <v>9</v>
      </c>
      <c r="Q1093">
        <v>2017</v>
      </c>
      <c r="R1093">
        <v>16.21621622</v>
      </c>
      <c r="S1093">
        <v>10000</v>
      </c>
      <c r="T1093">
        <v>38.4</v>
      </c>
      <c r="U1093">
        <v>3.7</v>
      </c>
      <c r="V1093">
        <v>17.95</v>
      </c>
      <c r="W1093">
        <v>38.4</v>
      </c>
      <c r="X1093">
        <v>3.7</v>
      </c>
      <c r="Y1093">
        <v>17.95</v>
      </c>
      <c r="Z1093">
        <v>38.4</v>
      </c>
      <c r="AA1093">
        <v>3.7</v>
      </c>
      <c r="AB1093">
        <v>17.95</v>
      </c>
      <c r="AC1093">
        <v>38.4</v>
      </c>
      <c r="AD1093" s="1">
        <v>42997</v>
      </c>
      <c r="AE1093" t="s">
        <v>123</v>
      </c>
    </row>
    <row r="1094" spans="1:31" x14ac:dyDescent="0.3">
      <c r="A1094" t="s">
        <v>45</v>
      </c>
      <c r="B1094" t="s">
        <v>33</v>
      </c>
      <c r="C1094">
        <v>35</v>
      </c>
      <c r="D1094">
        <v>514</v>
      </c>
      <c r="E1094">
        <v>20</v>
      </c>
      <c r="F1094">
        <v>54</v>
      </c>
      <c r="G1094">
        <v>164.57</v>
      </c>
      <c r="H1094">
        <v>3291.4</v>
      </c>
      <c r="I1094">
        <v>19.527999999999999</v>
      </c>
      <c r="J1094">
        <v>2</v>
      </c>
      <c r="K1094">
        <v>4338</v>
      </c>
      <c r="L1094">
        <v>3.8</v>
      </c>
      <c r="M1094">
        <v>21</v>
      </c>
      <c r="N1094">
        <v>9</v>
      </c>
      <c r="O1094">
        <v>1</v>
      </c>
      <c r="P1094">
        <v>9</v>
      </c>
      <c r="Q1094">
        <v>2017</v>
      </c>
      <c r="R1094">
        <v>23.529411759999999</v>
      </c>
      <c r="S1094">
        <v>2856</v>
      </c>
      <c r="T1094">
        <v>148.7785714</v>
      </c>
      <c r="U1094">
        <v>4.2</v>
      </c>
      <c r="V1094">
        <v>14.041111109999999</v>
      </c>
      <c r="W1094">
        <v>164.57</v>
      </c>
      <c r="X1094">
        <v>3.8</v>
      </c>
      <c r="Y1094">
        <v>19.527999999999999</v>
      </c>
      <c r="Z1094">
        <v>164.57</v>
      </c>
      <c r="AA1094">
        <v>3.8</v>
      </c>
      <c r="AB1094">
        <v>19.527999999999999</v>
      </c>
      <c r="AC1094">
        <v>179.9</v>
      </c>
      <c r="AD1094" s="1">
        <v>42997</v>
      </c>
      <c r="AE1094" t="s">
        <v>115</v>
      </c>
    </row>
    <row r="1095" spans="1:31" x14ac:dyDescent="0.3">
      <c r="A1095" t="s">
        <v>44</v>
      </c>
      <c r="B1095" t="s">
        <v>33</v>
      </c>
      <c r="C1095">
        <v>46</v>
      </c>
      <c r="D1095">
        <v>501</v>
      </c>
      <c r="E1095">
        <v>1</v>
      </c>
      <c r="F1095">
        <v>90</v>
      </c>
      <c r="G1095">
        <v>339</v>
      </c>
      <c r="H1095">
        <v>339</v>
      </c>
      <c r="I1095">
        <v>13.94</v>
      </c>
      <c r="J1095">
        <v>4</v>
      </c>
      <c r="K1095">
        <v>363</v>
      </c>
      <c r="L1095">
        <v>3.7</v>
      </c>
      <c r="M1095">
        <v>21</v>
      </c>
      <c r="N1095">
        <v>9</v>
      </c>
      <c r="O1095">
        <v>1</v>
      </c>
      <c r="P1095">
        <v>9</v>
      </c>
      <c r="Q1095">
        <v>2017</v>
      </c>
      <c r="R1095">
        <v>3.0303030299999998</v>
      </c>
      <c r="S1095">
        <v>3042</v>
      </c>
      <c r="T1095">
        <v>148.7785714</v>
      </c>
      <c r="U1095">
        <v>4.2</v>
      </c>
      <c r="V1095">
        <v>14.041111109999999</v>
      </c>
      <c r="W1095">
        <v>339</v>
      </c>
      <c r="X1095">
        <v>3.7</v>
      </c>
      <c r="Y1095">
        <v>13.94</v>
      </c>
      <c r="Z1095">
        <v>164.57</v>
      </c>
      <c r="AA1095">
        <v>3.8</v>
      </c>
      <c r="AB1095">
        <v>19.527999999999999</v>
      </c>
      <c r="AC1095">
        <v>339</v>
      </c>
      <c r="AD1095" s="1">
        <v>42997</v>
      </c>
      <c r="AE1095" t="s">
        <v>115</v>
      </c>
    </row>
    <row r="1096" spans="1:31" x14ac:dyDescent="0.3">
      <c r="A1096" t="s">
        <v>60</v>
      </c>
      <c r="B1096" t="s">
        <v>33</v>
      </c>
      <c r="C1096">
        <v>35</v>
      </c>
      <c r="D1096">
        <v>591</v>
      </c>
      <c r="E1096">
        <v>10</v>
      </c>
      <c r="F1096">
        <v>54</v>
      </c>
      <c r="G1096">
        <v>160.4</v>
      </c>
      <c r="H1096">
        <v>1604</v>
      </c>
      <c r="I1096">
        <v>17.856000000000002</v>
      </c>
      <c r="J1096">
        <v>3</v>
      </c>
      <c r="K1096">
        <v>444</v>
      </c>
      <c r="L1096">
        <v>4</v>
      </c>
      <c r="M1096">
        <v>21</v>
      </c>
      <c r="N1096">
        <v>9</v>
      </c>
      <c r="O1096">
        <v>1</v>
      </c>
      <c r="P1096">
        <v>9</v>
      </c>
      <c r="Q1096">
        <v>2017</v>
      </c>
      <c r="R1096">
        <v>13.513513509999999</v>
      </c>
      <c r="S1096">
        <v>4480</v>
      </c>
      <c r="T1096">
        <v>148.7785714</v>
      </c>
      <c r="U1096">
        <v>4.2</v>
      </c>
      <c r="V1096">
        <v>14.041111109999999</v>
      </c>
      <c r="W1096">
        <v>160.4</v>
      </c>
      <c r="X1096">
        <v>4</v>
      </c>
      <c r="Y1096">
        <v>17.856000000000002</v>
      </c>
      <c r="Z1096">
        <v>164.57</v>
      </c>
      <c r="AA1096">
        <v>3.8</v>
      </c>
      <c r="AB1096">
        <v>19.527999999999999</v>
      </c>
      <c r="AC1096">
        <v>169.9</v>
      </c>
      <c r="AD1096" s="1">
        <v>42997</v>
      </c>
      <c r="AE1096" t="s">
        <v>115</v>
      </c>
    </row>
    <row r="1097" spans="1:31" x14ac:dyDescent="0.3">
      <c r="A1097" t="s">
        <v>80</v>
      </c>
      <c r="B1097" t="s">
        <v>36</v>
      </c>
      <c r="C1097">
        <v>56</v>
      </c>
      <c r="D1097">
        <v>348</v>
      </c>
      <c r="E1097">
        <v>37</v>
      </c>
      <c r="F1097">
        <v>115</v>
      </c>
      <c r="G1097">
        <v>59.900000000000006</v>
      </c>
      <c r="H1097">
        <v>2216.3000000000002</v>
      </c>
      <c r="I1097">
        <v>17.187027029999999</v>
      </c>
      <c r="J1097">
        <v>2</v>
      </c>
      <c r="K1097">
        <v>1550</v>
      </c>
      <c r="L1097">
        <v>4.0999999999999996</v>
      </c>
      <c r="M1097">
        <v>21</v>
      </c>
      <c r="N1097">
        <v>9</v>
      </c>
      <c r="O1097">
        <v>1</v>
      </c>
      <c r="P1097">
        <v>9</v>
      </c>
      <c r="Q1097">
        <v>2017</v>
      </c>
      <c r="R1097">
        <v>13.405797099999999</v>
      </c>
      <c r="S1097">
        <v>19800</v>
      </c>
      <c r="T1097">
        <v>59.9</v>
      </c>
      <c r="U1097">
        <v>4.0999999999999996</v>
      </c>
      <c r="V1097">
        <v>17.187027029999999</v>
      </c>
      <c r="W1097">
        <v>59.9</v>
      </c>
      <c r="X1097">
        <v>4.2</v>
      </c>
      <c r="Y1097">
        <v>16.811764709999999</v>
      </c>
      <c r="Z1097">
        <v>59.9</v>
      </c>
      <c r="AA1097">
        <v>4.0999999999999996</v>
      </c>
      <c r="AB1097">
        <v>16.29461538</v>
      </c>
      <c r="AC1097">
        <v>59.9</v>
      </c>
      <c r="AD1097" s="1">
        <v>42997</v>
      </c>
      <c r="AE1097" t="s">
        <v>124</v>
      </c>
    </row>
    <row r="1098" spans="1:31" x14ac:dyDescent="0.3">
      <c r="A1098" t="s">
        <v>63</v>
      </c>
      <c r="B1098" t="s">
        <v>30</v>
      </c>
      <c r="C1098">
        <v>59</v>
      </c>
      <c r="D1098">
        <v>1893</v>
      </c>
      <c r="E1098">
        <v>11</v>
      </c>
      <c r="F1098">
        <v>90</v>
      </c>
      <c r="G1098">
        <v>152.71727272727273</v>
      </c>
      <c r="H1098">
        <v>1679.89</v>
      </c>
      <c r="I1098">
        <v>43.72272727</v>
      </c>
      <c r="J1098">
        <v>1</v>
      </c>
      <c r="K1098">
        <v>6550</v>
      </c>
      <c r="L1098">
        <v>4.2</v>
      </c>
      <c r="M1098">
        <v>21</v>
      </c>
      <c r="N1098">
        <v>9</v>
      </c>
      <c r="O1098">
        <v>1</v>
      </c>
      <c r="P1098">
        <v>9</v>
      </c>
      <c r="Q1098">
        <v>2017</v>
      </c>
      <c r="R1098">
        <v>11.45833333</v>
      </c>
      <c r="S1098">
        <v>8000</v>
      </c>
      <c r="T1098">
        <v>151.99</v>
      </c>
      <c r="U1098">
        <v>4.2</v>
      </c>
      <c r="V1098">
        <v>43.72272727</v>
      </c>
      <c r="W1098">
        <v>151.99</v>
      </c>
      <c r="X1098">
        <v>4.2</v>
      </c>
      <c r="Y1098">
        <v>43.72272727</v>
      </c>
      <c r="Z1098">
        <v>151.99</v>
      </c>
      <c r="AA1098">
        <v>4.2</v>
      </c>
      <c r="AB1098">
        <v>43.72272727</v>
      </c>
      <c r="AC1098">
        <v>145.70428570000001</v>
      </c>
      <c r="AD1098" s="1">
        <v>42996</v>
      </c>
      <c r="AE1098" t="s">
        <v>115</v>
      </c>
    </row>
    <row r="1099" spans="1:31" x14ac:dyDescent="0.3">
      <c r="A1099" t="s">
        <v>28</v>
      </c>
      <c r="B1099" t="s">
        <v>35</v>
      </c>
      <c r="C1099">
        <v>56</v>
      </c>
      <c r="D1099">
        <v>237</v>
      </c>
      <c r="E1099">
        <v>9</v>
      </c>
      <c r="F1099">
        <v>17</v>
      </c>
      <c r="G1099">
        <v>19.899999999999999</v>
      </c>
      <c r="H1099">
        <v>179.1</v>
      </c>
      <c r="I1099">
        <v>15.41111111</v>
      </c>
      <c r="J1099">
        <v>3</v>
      </c>
      <c r="K1099">
        <v>100</v>
      </c>
      <c r="L1099">
        <v>3.9</v>
      </c>
      <c r="M1099">
        <v>21</v>
      </c>
      <c r="N1099">
        <v>9</v>
      </c>
      <c r="O1099">
        <v>1</v>
      </c>
      <c r="P1099">
        <v>9</v>
      </c>
      <c r="Q1099">
        <v>2017</v>
      </c>
      <c r="R1099">
        <v>12.32876712</v>
      </c>
      <c r="S1099">
        <v>2304</v>
      </c>
      <c r="T1099">
        <v>19.899999999999999</v>
      </c>
      <c r="U1099">
        <v>4.2</v>
      </c>
      <c r="V1099">
        <v>16.133333329999999</v>
      </c>
      <c r="W1099">
        <v>19.899999999999999</v>
      </c>
      <c r="X1099">
        <v>3.9</v>
      </c>
      <c r="Y1099">
        <v>15.41111111</v>
      </c>
      <c r="Z1099">
        <v>19.899999999999999</v>
      </c>
      <c r="AA1099">
        <v>3.9</v>
      </c>
      <c r="AB1099">
        <v>15.41111111</v>
      </c>
      <c r="AC1099">
        <v>19.899999999999999</v>
      </c>
      <c r="AD1099" s="1">
        <v>42996</v>
      </c>
      <c r="AE1099" t="s">
        <v>123</v>
      </c>
    </row>
    <row r="1100" spans="1:31" x14ac:dyDescent="0.3">
      <c r="A1100" t="s">
        <v>41</v>
      </c>
      <c r="B1100" t="s">
        <v>32</v>
      </c>
      <c r="C1100">
        <v>60</v>
      </c>
      <c r="D1100">
        <v>2644</v>
      </c>
      <c r="E1100">
        <v>11</v>
      </c>
      <c r="F1100">
        <v>89</v>
      </c>
      <c r="G1100">
        <v>325</v>
      </c>
      <c r="H1100">
        <v>3575</v>
      </c>
      <c r="I1100">
        <v>19.523636360000001</v>
      </c>
      <c r="J1100">
        <v>6</v>
      </c>
      <c r="K1100">
        <v>400</v>
      </c>
      <c r="L1100">
        <v>4.2</v>
      </c>
      <c r="M1100">
        <v>21</v>
      </c>
      <c r="N1100">
        <v>9</v>
      </c>
      <c r="O1100">
        <v>1</v>
      </c>
      <c r="P1100">
        <v>9</v>
      </c>
      <c r="Q1100">
        <v>2017</v>
      </c>
      <c r="R1100">
        <v>29.729729729999999</v>
      </c>
      <c r="S1100">
        <v>2992</v>
      </c>
      <c r="T1100">
        <v>23.99</v>
      </c>
      <c r="U1100">
        <v>4.3</v>
      </c>
      <c r="V1100">
        <v>16.12</v>
      </c>
      <c r="W1100">
        <v>89.99</v>
      </c>
      <c r="X1100">
        <v>4.0999999999999996</v>
      </c>
      <c r="Y1100">
        <v>13.96428571</v>
      </c>
      <c r="Z1100">
        <v>58.99</v>
      </c>
      <c r="AA1100">
        <v>3.9</v>
      </c>
      <c r="AB1100">
        <v>15.639200000000001</v>
      </c>
      <c r="AC1100">
        <v>325</v>
      </c>
      <c r="AD1100" s="1">
        <v>42996</v>
      </c>
      <c r="AE1100" t="s">
        <v>114</v>
      </c>
    </row>
    <row r="1101" spans="1:31" x14ac:dyDescent="0.3">
      <c r="A1101" t="s">
        <v>57</v>
      </c>
      <c r="B1101" t="s">
        <v>40</v>
      </c>
      <c r="C1101">
        <v>54</v>
      </c>
      <c r="D1101">
        <v>995</v>
      </c>
      <c r="E1101">
        <v>6</v>
      </c>
      <c r="F1101">
        <v>10</v>
      </c>
      <c r="G1101">
        <v>99.990000000000009</v>
      </c>
      <c r="H1101">
        <v>599.94000000000005</v>
      </c>
      <c r="I1101">
        <v>17.78166667</v>
      </c>
      <c r="J1101">
        <v>1</v>
      </c>
      <c r="K1101">
        <v>4475</v>
      </c>
      <c r="L1101">
        <v>4.3</v>
      </c>
      <c r="M1101">
        <v>21</v>
      </c>
      <c r="N1101">
        <v>9</v>
      </c>
      <c r="O1101">
        <v>1</v>
      </c>
      <c r="P1101">
        <v>9</v>
      </c>
      <c r="Q1101">
        <v>2017</v>
      </c>
      <c r="R1101">
        <v>8.2191780820000009</v>
      </c>
      <c r="S1101">
        <v>32736</v>
      </c>
      <c r="T1101">
        <v>99.99</v>
      </c>
      <c r="U1101">
        <v>4.2</v>
      </c>
      <c r="V1101">
        <v>15.93333333</v>
      </c>
      <c r="W1101">
        <v>99.99</v>
      </c>
      <c r="X1101">
        <v>4.3</v>
      </c>
      <c r="Y1101">
        <v>17.78166667</v>
      </c>
      <c r="Z1101">
        <v>29.5</v>
      </c>
      <c r="AA1101">
        <v>4.4000000000000004</v>
      </c>
      <c r="AB1101">
        <v>11.73</v>
      </c>
      <c r="AC1101">
        <v>99.99</v>
      </c>
      <c r="AD1101" s="1">
        <v>42995</v>
      </c>
      <c r="AE1101" t="s">
        <v>115</v>
      </c>
    </row>
    <row r="1102" spans="1:31" x14ac:dyDescent="0.3">
      <c r="A1102" t="s">
        <v>84</v>
      </c>
      <c r="B1102" t="s">
        <v>40</v>
      </c>
      <c r="C1102">
        <v>57</v>
      </c>
      <c r="D1102">
        <v>787</v>
      </c>
      <c r="E1102">
        <v>1</v>
      </c>
      <c r="F1102">
        <v>10</v>
      </c>
      <c r="G1102">
        <v>29.5</v>
      </c>
      <c r="H1102">
        <v>29.5</v>
      </c>
      <c r="I1102">
        <v>11.73</v>
      </c>
      <c r="J1102">
        <v>8</v>
      </c>
      <c r="K1102">
        <v>1867</v>
      </c>
      <c r="L1102">
        <v>4.4000000000000004</v>
      </c>
      <c r="M1102">
        <v>21</v>
      </c>
      <c r="N1102">
        <v>9</v>
      </c>
      <c r="O1102">
        <v>1</v>
      </c>
      <c r="P1102">
        <v>9</v>
      </c>
      <c r="Q1102">
        <v>2017</v>
      </c>
      <c r="R1102">
        <v>100</v>
      </c>
      <c r="S1102">
        <v>7776</v>
      </c>
      <c r="T1102">
        <v>99.99</v>
      </c>
      <c r="U1102">
        <v>4.2</v>
      </c>
      <c r="V1102">
        <v>15.93333333</v>
      </c>
      <c r="W1102">
        <v>29.5</v>
      </c>
      <c r="X1102">
        <v>4.4000000000000004</v>
      </c>
      <c r="Y1102">
        <v>11.73</v>
      </c>
      <c r="Z1102">
        <v>29.5</v>
      </c>
      <c r="AA1102">
        <v>4.4000000000000004</v>
      </c>
      <c r="AB1102">
        <v>11.73</v>
      </c>
      <c r="AC1102">
        <v>29.45</v>
      </c>
      <c r="AD1102" s="1">
        <v>42995</v>
      </c>
      <c r="AE1102" t="s">
        <v>122</v>
      </c>
    </row>
    <row r="1103" spans="1:31" x14ac:dyDescent="0.3">
      <c r="A1103" t="s">
        <v>70</v>
      </c>
      <c r="B1103" t="s">
        <v>26</v>
      </c>
      <c r="C1103">
        <v>39</v>
      </c>
      <c r="D1103">
        <v>161</v>
      </c>
      <c r="E1103">
        <v>2</v>
      </c>
      <c r="F1103">
        <v>54</v>
      </c>
      <c r="G1103">
        <v>45.95</v>
      </c>
      <c r="H1103">
        <v>91.9</v>
      </c>
      <c r="I1103">
        <v>14.84</v>
      </c>
      <c r="J1103">
        <v>2</v>
      </c>
      <c r="K1103">
        <v>350</v>
      </c>
      <c r="L1103">
        <v>4</v>
      </c>
      <c r="M1103">
        <v>21</v>
      </c>
      <c r="N1103">
        <v>9</v>
      </c>
      <c r="O1103">
        <v>1</v>
      </c>
      <c r="P1103">
        <v>9</v>
      </c>
      <c r="Q1103">
        <v>2017</v>
      </c>
      <c r="R1103">
        <v>5.5555555559999998</v>
      </c>
      <c r="S1103">
        <v>3800</v>
      </c>
      <c r="T1103">
        <v>89.9</v>
      </c>
      <c r="U1103">
        <v>3.9</v>
      </c>
      <c r="V1103">
        <v>18.77652174</v>
      </c>
      <c r="W1103">
        <v>163.39870970000001</v>
      </c>
      <c r="X1103">
        <v>4.4000000000000004</v>
      </c>
      <c r="Y1103">
        <v>24.3246875</v>
      </c>
      <c r="Z1103">
        <v>45.95</v>
      </c>
      <c r="AA1103">
        <v>4</v>
      </c>
      <c r="AB1103">
        <v>15.1</v>
      </c>
      <c r="AC1103">
        <v>45.95</v>
      </c>
      <c r="AD1103" s="1">
        <v>42995</v>
      </c>
      <c r="AE1103" t="s">
        <v>116</v>
      </c>
    </row>
    <row r="1104" spans="1:31" x14ac:dyDescent="0.3">
      <c r="A1104" t="s">
        <v>53</v>
      </c>
      <c r="B1104" t="s">
        <v>36</v>
      </c>
      <c r="C1104">
        <v>47</v>
      </c>
      <c r="D1104">
        <v>1893</v>
      </c>
      <c r="E1104">
        <v>4</v>
      </c>
      <c r="F1104">
        <v>115</v>
      </c>
      <c r="G1104">
        <v>104.25</v>
      </c>
      <c r="H1104">
        <v>417</v>
      </c>
      <c r="I1104">
        <v>33.090000000000003</v>
      </c>
      <c r="J1104">
        <v>1</v>
      </c>
      <c r="K1104">
        <v>6050</v>
      </c>
      <c r="L1104">
        <v>4.0999999999999996</v>
      </c>
      <c r="M1104">
        <v>21</v>
      </c>
      <c r="N1104">
        <v>9</v>
      </c>
      <c r="O1104">
        <v>1</v>
      </c>
      <c r="P1104">
        <v>9</v>
      </c>
      <c r="Q1104">
        <v>2017</v>
      </c>
      <c r="R1104">
        <v>5.1948051949999998</v>
      </c>
      <c r="S1104">
        <v>8000</v>
      </c>
      <c r="T1104">
        <v>59.9</v>
      </c>
      <c r="U1104">
        <v>4.0999999999999996</v>
      </c>
      <c r="V1104">
        <v>17.187027029999999</v>
      </c>
      <c r="W1104">
        <v>59.9</v>
      </c>
      <c r="X1104">
        <v>4.2</v>
      </c>
      <c r="Y1104">
        <v>16.811764709999999</v>
      </c>
      <c r="Z1104">
        <v>59.9</v>
      </c>
      <c r="AA1104">
        <v>4.0999999999999996</v>
      </c>
      <c r="AB1104">
        <v>16.29461538</v>
      </c>
      <c r="AC1104">
        <v>104.2</v>
      </c>
      <c r="AD1104" s="1">
        <v>42994</v>
      </c>
      <c r="AE1104" t="s">
        <v>115</v>
      </c>
    </row>
    <row r="1105" spans="1:31" x14ac:dyDescent="0.3">
      <c r="A1105" t="s">
        <v>48</v>
      </c>
      <c r="B1105" t="s">
        <v>49</v>
      </c>
      <c r="C1105">
        <v>29</v>
      </c>
      <c r="D1105">
        <v>178</v>
      </c>
      <c r="E1105">
        <v>1</v>
      </c>
      <c r="F1105">
        <v>18</v>
      </c>
      <c r="G1105">
        <v>142.5</v>
      </c>
      <c r="H1105">
        <v>142.5</v>
      </c>
      <c r="I1105">
        <v>9.19</v>
      </c>
      <c r="J1105">
        <v>1</v>
      </c>
      <c r="K1105">
        <v>400</v>
      </c>
      <c r="L1105">
        <v>4.4000000000000004</v>
      </c>
      <c r="M1105">
        <v>21</v>
      </c>
      <c r="N1105">
        <v>9</v>
      </c>
      <c r="O1105">
        <v>1</v>
      </c>
      <c r="P1105">
        <v>9</v>
      </c>
      <c r="Q1105">
        <v>2017</v>
      </c>
      <c r="R1105">
        <v>4.1666666670000003</v>
      </c>
      <c r="S1105">
        <v>4693</v>
      </c>
      <c r="T1105">
        <v>56.99</v>
      </c>
      <c r="U1105">
        <v>4.3</v>
      </c>
      <c r="V1105">
        <v>13.741176469999999</v>
      </c>
      <c r="W1105">
        <v>142.5</v>
      </c>
      <c r="X1105">
        <v>4.4000000000000004</v>
      </c>
      <c r="Y1105">
        <v>9.19</v>
      </c>
      <c r="Z1105">
        <v>142.5</v>
      </c>
      <c r="AA1105">
        <v>4.4000000000000004</v>
      </c>
      <c r="AB1105">
        <v>9.19</v>
      </c>
      <c r="AC1105">
        <v>142.5</v>
      </c>
      <c r="AD1105" s="1">
        <v>42994</v>
      </c>
      <c r="AE1105" t="s">
        <v>115</v>
      </c>
    </row>
    <row r="1106" spans="1:31" x14ac:dyDescent="0.3">
      <c r="A1106" t="s">
        <v>84</v>
      </c>
      <c r="B1106" t="s">
        <v>40</v>
      </c>
      <c r="C1106">
        <v>57</v>
      </c>
      <c r="D1106">
        <v>787</v>
      </c>
      <c r="E1106">
        <v>1</v>
      </c>
      <c r="F1106">
        <v>10</v>
      </c>
      <c r="G1106">
        <v>29.5</v>
      </c>
      <c r="H1106">
        <v>29.5</v>
      </c>
      <c r="I1106">
        <v>11.73</v>
      </c>
      <c r="J1106">
        <v>8</v>
      </c>
      <c r="K1106">
        <v>1867</v>
      </c>
      <c r="L1106">
        <v>4.4000000000000004</v>
      </c>
      <c r="M1106">
        <v>21</v>
      </c>
      <c r="N1106">
        <v>9</v>
      </c>
      <c r="O1106">
        <v>1</v>
      </c>
      <c r="P1106">
        <v>9</v>
      </c>
      <c r="Q1106">
        <v>2017</v>
      </c>
      <c r="R1106">
        <v>100</v>
      </c>
      <c r="S1106">
        <v>7776</v>
      </c>
      <c r="T1106">
        <v>99.99</v>
      </c>
      <c r="U1106">
        <v>4.2</v>
      </c>
      <c r="V1106">
        <v>15.93333333</v>
      </c>
      <c r="W1106">
        <v>29.5</v>
      </c>
      <c r="X1106">
        <v>4.4000000000000004</v>
      </c>
      <c r="Y1106">
        <v>11.73</v>
      </c>
      <c r="Z1106">
        <v>29.5</v>
      </c>
      <c r="AA1106">
        <v>4.4000000000000004</v>
      </c>
      <c r="AB1106">
        <v>11.73</v>
      </c>
      <c r="AC1106">
        <v>29.45</v>
      </c>
      <c r="AD1106" s="1">
        <v>42994</v>
      </c>
      <c r="AE1106" t="s">
        <v>122</v>
      </c>
    </row>
    <row r="1107" spans="1:31" x14ac:dyDescent="0.3">
      <c r="A1107" t="s">
        <v>28</v>
      </c>
      <c r="B1107" t="s">
        <v>35</v>
      </c>
      <c r="C1107">
        <v>56</v>
      </c>
      <c r="D1107">
        <v>237</v>
      </c>
      <c r="E1107">
        <v>9</v>
      </c>
      <c r="F1107">
        <v>17</v>
      </c>
      <c r="G1107">
        <v>19.899999999999999</v>
      </c>
      <c r="H1107">
        <v>179.1</v>
      </c>
      <c r="I1107">
        <v>15.41111111</v>
      </c>
      <c r="J1107">
        <v>3</v>
      </c>
      <c r="K1107">
        <v>100</v>
      </c>
      <c r="L1107">
        <v>3.9</v>
      </c>
      <c r="M1107">
        <v>21</v>
      </c>
      <c r="N1107">
        <v>9</v>
      </c>
      <c r="O1107">
        <v>1</v>
      </c>
      <c r="P1107">
        <v>9</v>
      </c>
      <c r="Q1107">
        <v>2017</v>
      </c>
      <c r="R1107">
        <v>12.32876712</v>
      </c>
      <c r="S1107">
        <v>2304</v>
      </c>
      <c r="T1107">
        <v>19.899999999999999</v>
      </c>
      <c r="U1107">
        <v>4.2</v>
      </c>
      <c r="V1107">
        <v>16.133333329999999</v>
      </c>
      <c r="W1107">
        <v>19.899999999999999</v>
      </c>
      <c r="X1107">
        <v>3.9</v>
      </c>
      <c r="Y1107">
        <v>15.41111111</v>
      </c>
      <c r="Z1107">
        <v>19.899999999999999</v>
      </c>
      <c r="AA1107">
        <v>3.9</v>
      </c>
      <c r="AB1107">
        <v>15.41111111</v>
      </c>
      <c r="AC1107">
        <v>19.899999999999999</v>
      </c>
      <c r="AD1107" s="1">
        <v>42994</v>
      </c>
      <c r="AE1107" t="s">
        <v>123</v>
      </c>
    </row>
    <row r="1108" spans="1:31" x14ac:dyDescent="0.3">
      <c r="A1108" t="s">
        <v>37</v>
      </c>
      <c r="B1108" t="s">
        <v>36</v>
      </c>
      <c r="C1108">
        <v>59</v>
      </c>
      <c r="D1108">
        <v>341</v>
      </c>
      <c r="E1108">
        <v>17</v>
      </c>
      <c r="F1108">
        <v>115</v>
      </c>
      <c r="G1108">
        <v>59.9</v>
      </c>
      <c r="H1108">
        <v>1018.3</v>
      </c>
      <c r="I1108">
        <v>16.811764709999999</v>
      </c>
      <c r="J1108">
        <v>2</v>
      </c>
      <c r="K1108">
        <v>1850</v>
      </c>
      <c r="L1108">
        <v>4.2</v>
      </c>
      <c r="M1108">
        <v>21</v>
      </c>
      <c r="N1108">
        <v>9</v>
      </c>
      <c r="O1108">
        <v>1</v>
      </c>
      <c r="P1108">
        <v>9</v>
      </c>
      <c r="Q1108">
        <v>2017</v>
      </c>
      <c r="R1108">
        <v>7.7625570780000004</v>
      </c>
      <c r="S1108">
        <v>32560</v>
      </c>
      <c r="T1108">
        <v>55.1</v>
      </c>
      <c r="U1108">
        <v>4.0999999999999996</v>
      </c>
      <c r="V1108">
        <v>17.187027029999999</v>
      </c>
      <c r="W1108">
        <v>59.9</v>
      </c>
      <c r="X1108">
        <v>4.2</v>
      </c>
      <c r="Y1108">
        <v>16.811764709999999</v>
      </c>
      <c r="Z1108">
        <v>59.9</v>
      </c>
      <c r="AA1108">
        <v>4.0999999999999996</v>
      </c>
      <c r="AB1108">
        <v>16.29461538</v>
      </c>
      <c r="AC1108">
        <v>59.9</v>
      </c>
      <c r="AD1108" s="1">
        <v>42994</v>
      </c>
      <c r="AE1108" t="s">
        <v>114</v>
      </c>
    </row>
    <row r="1109" spans="1:31" x14ac:dyDescent="0.3">
      <c r="A1109" t="s">
        <v>51</v>
      </c>
      <c r="B1109" t="s">
        <v>36</v>
      </c>
      <c r="C1109">
        <v>57</v>
      </c>
      <c r="D1109">
        <v>339</v>
      </c>
      <c r="E1109">
        <v>5</v>
      </c>
      <c r="F1109">
        <v>90</v>
      </c>
      <c r="G1109">
        <v>59.9</v>
      </c>
      <c r="H1109">
        <v>299.5</v>
      </c>
      <c r="I1109">
        <v>16.782</v>
      </c>
      <c r="J1109">
        <v>2</v>
      </c>
      <c r="K1109">
        <v>1800</v>
      </c>
      <c r="L1109">
        <v>4.2</v>
      </c>
      <c r="M1109">
        <v>21</v>
      </c>
      <c r="N1109">
        <v>9</v>
      </c>
      <c r="O1109">
        <v>1</v>
      </c>
      <c r="P1109">
        <v>9</v>
      </c>
      <c r="Q1109">
        <v>2017</v>
      </c>
      <c r="R1109">
        <v>8.6206896549999996</v>
      </c>
      <c r="S1109">
        <v>32560</v>
      </c>
      <c r="T1109">
        <v>59.9</v>
      </c>
      <c r="U1109">
        <v>4.0999999999999996</v>
      </c>
      <c r="V1109">
        <v>17.187027029999999</v>
      </c>
      <c r="W1109">
        <v>59.9</v>
      </c>
      <c r="X1109">
        <v>4.2</v>
      </c>
      <c r="Y1109">
        <v>16.811764709999999</v>
      </c>
      <c r="Z1109">
        <v>59.9</v>
      </c>
      <c r="AA1109">
        <v>4.0999999999999996</v>
      </c>
      <c r="AB1109">
        <v>16.29461538</v>
      </c>
      <c r="AC1109">
        <v>59.9</v>
      </c>
      <c r="AD1109" s="1">
        <v>42994</v>
      </c>
      <c r="AE1109" t="s">
        <v>123</v>
      </c>
    </row>
    <row r="1110" spans="1:31" x14ac:dyDescent="0.3">
      <c r="A1110" t="s">
        <v>75</v>
      </c>
      <c r="B1110" t="s">
        <v>30</v>
      </c>
      <c r="C1110">
        <v>42</v>
      </c>
      <c r="D1110">
        <v>363</v>
      </c>
      <c r="E1110">
        <v>12</v>
      </c>
      <c r="F1110">
        <v>15</v>
      </c>
      <c r="G1110">
        <v>138.07249999999999</v>
      </c>
      <c r="H1110">
        <v>1656.87</v>
      </c>
      <c r="I1110">
        <v>35.922499999999999</v>
      </c>
      <c r="J1110">
        <v>1</v>
      </c>
      <c r="K1110">
        <v>922</v>
      </c>
      <c r="L1110">
        <v>4.2</v>
      </c>
      <c r="M1110">
        <v>21</v>
      </c>
      <c r="N1110">
        <v>9</v>
      </c>
      <c r="O1110">
        <v>1</v>
      </c>
      <c r="P1110">
        <v>9</v>
      </c>
      <c r="Q1110">
        <v>2017</v>
      </c>
      <c r="R1110">
        <v>12.63157895</v>
      </c>
      <c r="S1110">
        <v>7650</v>
      </c>
      <c r="T1110">
        <v>151.99</v>
      </c>
      <c r="U1110">
        <v>4.2</v>
      </c>
      <c r="V1110">
        <v>43.72272727</v>
      </c>
      <c r="W1110">
        <v>138.59</v>
      </c>
      <c r="X1110">
        <v>4.2</v>
      </c>
      <c r="Y1110">
        <v>35.922499999999999</v>
      </c>
      <c r="Z1110">
        <v>138.59</v>
      </c>
      <c r="AA1110">
        <v>4.2</v>
      </c>
      <c r="AB1110">
        <v>35.922499999999999</v>
      </c>
      <c r="AC1110">
        <v>144.96</v>
      </c>
      <c r="AD1110" s="1">
        <v>42993</v>
      </c>
      <c r="AE1110" t="s">
        <v>122</v>
      </c>
    </row>
    <row r="1111" spans="1:31" x14ac:dyDescent="0.3">
      <c r="A1111" t="s">
        <v>83</v>
      </c>
      <c r="B1111" t="s">
        <v>36</v>
      </c>
      <c r="C1111">
        <v>36</v>
      </c>
      <c r="D1111">
        <v>450</v>
      </c>
      <c r="E1111">
        <v>9</v>
      </c>
      <c r="F1111">
        <v>115</v>
      </c>
      <c r="G1111">
        <v>99</v>
      </c>
      <c r="H1111">
        <v>891</v>
      </c>
      <c r="I1111">
        <v>39.018888889999999</v>
      </c>
      <c r="J1111">
        <v>1</v>
      </c>
      <c r="K1111">
        <v>9000</v>
      </c>
      <c r="L1111">
        <v>4.0999999999999996</v>
      </c>
      <c r="M1111">
        <v>21</v>
      </c>
      <c r="N1111">
        <v>9</v>
      </c>
      <c r="O1111">
        <v>1</v>
      </c>
      <c r="P1111">
        <v>9</v>
      </c>
      <c r="Q1111">
        <v>2017</v>
      </c>
      <c r="R1111">
        <v>8.5714285710000002</v>
      </c>
      <c r="S1111">
        <v>19656</v>
      </c>
      <c r="T1111">
        <v>59.9</v>
      </c>
      <c r="U1111">
        <v>4.0999999999999996</v>
      </c>
      <c r="V1111">
        <v>17.187027029999999</v>
      </c>
      <c r="W1111">
        <v>59.9</v>
      </c>
      <c r="X1111">
        <v>4.2</v>
      </c>
      <c r="Y1111">
        <v>16.811764709999999</v>
      </c>
      <c r="Z1111">
        <v>59.9</v>
      </c>
      <c r="AA1111">
        <v>4.0999999999999996</v>
      </c>
      <c r="AB1111">
        <v>16.29461538</v>
      </c>
      <c r="AC1111">
        <v>97.333333330000002</v>
      </c>
      <c r="AD1111" s="1">
        <v>42993</v>
      </c>
      <c r="AE1111" t="s">
        <v>115</v>
      </c>
    </row>
    <row r="1112" spans="1:31" x14ac:dyDescent="0.3">
      <c r="A1112" t="s">
        <v>48</v>
      </c>
      <c r="B1112" t="s">
        <v>49</v>
      </c>
      <c r="C1112">
        <v>29</v>
      </c>
      <c r="D1112">
        <v>178</v>
      </c>
      <c r="E1112">
        <v>1</v>
      </c>
      <c r="F1112">
        <v>18</v>
      </c>
      <c r="G1112">
        <v>142.5</v>
      </c>
      <c r="H1112">
        <v>142.5</v>
      </c>
      <c r="I1112">
        <v>9.19</v>
      </c>
      <c r="J1112">
        <v>1</v>
      </c>
      <c r="K1112">
        <v>400</v>
      </c>
      <c r="L1112">
        <v>4.4000000000000004</v>
      </c>
      <c r="M1112">
        <v>21</v>
      </c>
      <c r="N1112">
        <v>9</v>
      </c>
      <c r="O1112">
        <v>1</v>
      </c>
      <c r="P1112">
        <v>9</v>
      </c>
      <c r="Q1112">
        <v>2017</v>
      </c>
      <c r="R1112">
        <v>4.1666666670000003</v>
      </c>
      <c r="S1112">
        <v>4693</v>
      </c>
      <c r="T1112">
        <v>56.99</v>
      </c>
      <c r="U1112">
        <v>4.3</v>
      </c>
      <c r="V1112">
        <v>13.741176469999999</v>
      </c>
      <c r="W1112">
        <v>142.5</v>
      </c>
      <c r="X1112">
        <v>4.4000000000000004</v>
      </c>
      <c r="Y1112">
        <v>9.19</v>
      </c>
      <c r="Z1112">
        <v>142.5</v>
      </c>
      <c r="AA1112">
        <v>4.4000000000000004</v>
      </c>
      <c r="AB1112">
        <v>9.19</v>
      </c>
      <c r="AC1112">
        <v>142.5</v>
      </c>
      <c r="AD1112" s="1">
        <v>42993</v>
      </c>
      <c r="AE1112" t="s">
        <v>115</v>
      </c>
    </row>
    <row r="1113" spans="1:31" x14ac:dyDescent="0.3">
      <c r="A1113" t="s">
        <v>28</v>
      </c>
      <c r="B1113" t="s">
        <v>35</v>
      </c>
      <c r="C1113">
        <v>56</v>
      </c>
      <c r="D1113">
        <v>237</v>
      </c>
      <c r="E1113">
        <v>9</v>
      </c>
      <c r="F1113">
        <v>17</v>
      </c>
      <c r="G1113">
        <v>19.899999999999999</v>
      </c>
      <c r="H1113">
        <v>179.1</v>
      </c>
      <c r="I1113">
        <v>15.41111111</v>
      </c>
      <c r="J1113">
        <v>3</v>
      </c>
      <c r="K1113">
        <v>100</v>
      </c>
      <c r="L1113">
        <v>3.9</v>
      </c>
      <c r="M1113">
        <v>21</v>
      </c>
      <c r="N1113">
        <v>9</v>
      </c>
      <c r="O1113">
        <v>1</v>
      </c>
      <c r="P1113">
        <v>9</v>
      </c>
      <c r="Q1113">
        <v>2017</v>
      </c>
      <c r="R1113">
        <v>12.32876712</v>
      </c>
      <c r="S1113">
        <v>2304</v>
      </c>
      <c r="T1113">
        <v>19.899999999999999</v>
      </c>
      <c r="U1113">
        <v>4.2</v>
      </c>
      <c r="V1113">
        <v>16.133333329999999</v>
      </c>
      <c r="W1113">
        <v>19.899999999999999</v>
      </c>
      <c r="X1113">
        <v>3.9</v>
      </c>
      <c r="Y1113">
        <v>15.41111111</v>
      </c>
      <c r="Z1113">
        <v>19.899999999999999</v>
      </c>
      <c r="AA1113">
        <v>3.9</v>
      </c>
      <c r="AB1113">
        <v>15.41111111</v>
      </c>
      <c r="AC1113">
        <v>19.899999999999999</v>
      </c>
      <c r="AD1113" s="1">
        <v>42993</v>
      </c>
      <c r="AE1113" t="s">
        <v>123</v>
      </c>
    </row>
    <row r="1114" spans="1:31" x14ac:dyDescent="0.3">
      <c r="A1114" t="s">
        <v>54</v>
      </c>
      <c r="B1114" t="s">
        <v>32</v>
      </c>
      <c r="C1114">
        <v>59</v>
      </c>
      <c r="D1114">
        <v>492</v>
      </c>
      <c r="E1114">
        <v>21</v>
      </c>
      <c r="F1114">
        <v>90</v>
      </c>
      <c r="G1114">
        <v>89.99</v>
      </c>
      <c r="H1114">
        <v>1889.79</v>
      </c>
      <c r="I1114">
        <v>13.96428571</v>
      </c>
      <c r="J1114">
        <v>3</v>
      </c>
      <c r="K1114">
        <v>250</v>
      </c>
      <c r="L1114">
        <v>4.0999999999999996</v>
      </c>
      <c r="M1114">
        <v>21</v>
      </c>
      <c r="N1114">
        <v>9</v>
      </c>
      <c r="O1114">
        <v>1</v>
      </c>
      <c r="P1114">
        <v>9</v>
      </c>
      <c r="Q1114">
        <v>2017</v>
      </c>
      <c r="R1114">
        <v>14.38356164</v>
      </c>
      <c r="S1114">
        <v>3960</v>
      </c>
      <c r="T1114">
        <v>23.99</v>
      </c>
      <c r="U1114">
        <v>4.3</v>
      </c>
      <c r="V1114">
        <v>16.12</v>
      </c>
      <c r="W1114">
        <v>89.99</v>
      </c>
      <c r="X1114">
        <v>4.0999999999999996</v>
      </c>
      <c r="Y1114">
        <v>13.96428571</v>
      </c>
      <c r="Z1114">
        <v>58.99</v>
      </c>
      <c r="AA1114">
        <v>3.9</v>
      </c>
      <c r="AB1114">
        <v>15.639200000000001</v>
      </c>
      <c r="AC1114">
        <v>89.99</v>
      </c>
      <c r="AD1114" s="1">
        <v>42992</v>
      </c>
      <c r="AE1114" t="s">
        <v>115</v>
      </c>
    </row>
    <row r="1115" spans="1:31" x14ac:dyDescent="0.3">
      <c r="A1115" t="s">
        <v>69</v>
      </c>
      <c r="B1115" t="s">
        <v>36</v>
      </c>
      <c r="C1115">
        <v>59</v>
      </c>
      <c r="D1115">
        <v>341</v>
      </c>
      <c r="E1115">
        <v>34</v>
      </c>
      <c r="F1115">
        <v>90</v>
      </c>
      <c r="G1115">
        <v>59.9</v>
      </c>
      <c r="H1115">
        <v>2036.6</v>
      </c>
      <c r="I1115">
        <v>18.326000000000001</v>
      </c>
      <c r="J1115">
        <v>2</v>
      </c>
      <c r="K1115">
        <v>1850</v>
      </c>
      <c r="L1115">
        <v>4.3</v>
      </c>
      <c r="M1115">
        <v>21</v>
      </c>
      <c r="N1115">
        <v>9</v>
      </c>
      <c r="O1115">
        <v>1</v>
      </c>
      <c r="P1115">
        <v>9</v>
      </c>
      <c r="Q1115">
        <v>2017</v>
      </c>
      <c r="R1115">
        <v>33.009708740000001</v>
      </c>
      <c r="S1115">
        <v>32560</v>
      </c>
      <c r="T1115">
        <v>55.1</v>
      </c>
      <c r="U1115">
        <v>4.0999999999999996</v>
      </c>
      <c r="V1115">
        <v>17.187027029999999</v>
      </c>
      <c r="W1115">
        <v>59.9</v>
      </c>
      <c r="X1115">
        <v>4.2</v>
      </c>
      <c r="Y1115">
        <v>16.811764709999999</v>
      </c>
      <c r="Z1115">
        <v>59.9</v>
      </c>
      <c r="AA1115">
        <v>4.0999999999999996</v>
      </c>
      <c r="AB1115">
        <v>16.29461538</v>
      </c>
      <c r="AC1115">
        <v>59.9</v>
      </c>
      <c r="AD1115" s="1">
        <v>42992</v>
      </c>
      <c r="AE1115" t="s">
        <v>114</v>
      </c>
    </row>
    <row r="1116" spans="1:31" x14ac:dyDescent="0.3">
      <c r="A1116" t="s">
        <v>51</v>
      </c>
      <c r="B1116" t="s">
        <v>36</v>
      </c>
      <c r="C1116">
        <v>57</v>
      </c>
      <c r="D1116">
        <v>339</v>
      </c>
      <c r="E1116">
        <v>5</v>
      </c>
      <c r="F1116">
        <v>90</v>
      </c>
      <c r="G1116">
        <v>59.9</v>
      </c>
      <c r="H1116">
        <v>299.5</v>
      </c>
      <c r="I1116">
        <v>16.782</v>
      </c>
      <c r="J1116">
        <v>2</v>
      </c>
      <c r="K1116">
        <v>1800</v>
      </c>
      <c r="L1116">
        <v>4.2</v>
      </c>
      <c r="M1116">
        <v>21</v>
      </c>
      <c r="N1116">
        <v>9</v>
      </c>
      <c r="O1116">
        <v>1</v>
      </c>
      <c r="P1116">
        <v>9</v>
      </c>
      <c r="Q1116">
        <v>2017</v>
      </c>
      <c r="R1116">
        <v>8.6206896549999996</v>
      </c>
      <c r="S1116">
        <v>32560</v>
      </c>
      <c r="T1116">
        <v>59.9</v>
      </c>
      <c r="U1116">
        <v>4.0999999999999996</v>
      </c>
      <c r="V1116">
        <v>17.187027029999999</v>
      </c>
      <c r="W1116">
        <v>59.9</v>
      </c>
      <c r="X1116">
        <v>4.2</v>
      </c>
      <c r="Y1116">
        <v>16.811764709999999</v>
      </c>
      <c r="Z1116">
        <v>59.9</v>
      </c>
      <c r="AA1116">
        <v>4.0999999999999996</v>
      </c>
      <c r="AB1116">
        <v>16.29461538</v>
      </c>
      <c r="AC1116">
        <v>59.9</v>
      </c>
      <c r="AD1116" s="1">
        <v>42992</v>
      </c>
      <c r="AE1116" t="s">
        <v>123</v>
      </c>
    </row>
    <row r="1117" spans="1:31" x14ac:dyDescent="0.3">
      <c r="A1117" t="s">
        <v>80</v>
      </c>
      <c r="B1117" t="s">
        <v>36</v>
      </c>
      <c r="C1117">
        <v>56</v>
      </c>
      <c r="D1117">
        <v>348</v>
      </c>
      <c r="E1117">
        <v>37</v>
      </c>
      <c r="F1117">
        <v>115</v>
      </c>
      <c r="G1117">
        <v>59.900000000000006</v>
      </c>
      <c r="H1117">
        <v>2216.3000000000002</v>
      </c>
      <c r="I1117">
        <v>17.187027029999999</v>
      </c>
      <c r="J1117">
        <v>2</v>
      </c>
      <c r="K1117">
        <v>1550</v>
      </c>
      <c r="L1117">
        <v>4.0999999999999996</v>
      </c>
      <c r="M1117">
        <v>21</v>
      </c>
      <c r="N1117">
        <v>9</v>
      </c>
      <c r="O1117">
        <v>1</v>
      </c>
      <c r="P1117">
        <v>9</v>
      </c>
      <c r="Q1117">
        <v>2017</v>
      </c>
      <c r="R1117">
        <v>13.405797099999999</v>
      </c>
      <c r="S1117">
        <v>19800</v>
      </c>
      <c r="T1117">
        <v>59.9</v>
      </c>
      <c r="U1117">
        <v>4.0999999999999996</v>
      </c>
      <c r="V1117">
        <v>17.187027029999999</v>
      </c>
      <c r="W1117">
        <v>59.9</v>
      </c>
      <c r="X1117">
        <v>4.2</v>
      </c>
      <c r="Y1117">
        <v>16.811764709999999</v>
      </c>
      <c r="Z1117">
        <v>59.9</v>
      </c>
      <c r="AA1117">
        <v>4.0999999999999996</v>
      </c>
      <c r="AB1117">
        <v>16.29461538</v>
      </c>
      <c r="AC1117">
        <v>59.9</v>
      </c>
      <c r="AD1117" s="1">
        <v>42992</v>
      </c>
      <c r="AE1117" t="s">
        <v>124</v>
      </c>
    </row>
    <row r="1118" spans="1:31" x14ac:dyDescent="0.3">
      <c r="A1118" t="s">
        <v>53</v>
      </c>
      <c r="B1118" t="s">
        <v>36</v>
      </c>
      <c r="C1118">
        <v>47</v>
      </c>
      <c r="D1118">
        <v>1893</v>
      </c>
      <c r="E1118">
        <v>4</v>
      </c>
      <c r="F1118">
        <v>115</v>
      </c>
      <c r="G1118">
        <v>104.25</v>
      </c>
      <c r="H1118">
        <v>417</v>
      </c>
      <c r="I1118">
        <v>33.090000000000003</v>
      </c>
      <c r="J1118">
        <v>1</v>
      </c>
      <c r="K1118">
        <v>6050</v>
      </c>
      <c r="L1118">
        <v>4.0999999999999996</v>
      </c>
      <c r="M1118">
        <v>21</v>
      </c>
      <c r="N1118">
        <v>9</v>
      </c>
      <c r="O1118">
        <v>1</v>
      </c>
      <c r="P1118">
        <v>9</v>
      </c>
      <c r="Q1118">
        <v>2017</v>
      </c>
      <c r="R1118">
        <v>5.1948051949999998</v>
      </c>
      <c r="S1118">
        <v>8000</v>
      </c>
      <c r="T1118">
        <v>59.9</v>
      </c>
      <c r="U1118">
        <v>4.0999999999999996</v>
      </c>
      <c r="V1118">
        <v>17.187027029999999</v>
      </c>
      <c r="W1118">
        <v>59.9</v>
      </c>
      <c r="X1118">
        <v>4.2</v>
      </c>
      <c r="Y1118">
        <v>16.811764709999999</v>
      </c>
      <c r="Z1118">
        <v>59.9</v>
      </c>
      <c r="AA1118">
        <v>4.0999999999999996</v>
      </c>
      <c r="AB1118">
        <v>16.29461538</v>
      </c>
      <c r="AC1118">
        <v>104.2</v>
      </c>
      <c r="AD1118" s="1">
        <v>42991</v>
      </c>
      <c r="AE1118" t="s">
        <v>115</v>
      </c>
    </row>
    <row r="1119" spans="1:31" x14ac:dyDescent="0.3">
      <c r="A1119" t="s">
        <v>81</v>
      </c>
      <c r="B1119" t="s">
        <v>49</v>
      </c>
      <c r="C1119">
        <v>54</v>
      </c>
      <c r="D1119">
        <v>1536</v>
      </c>
      <c r="E1119">
        <v>17</v>
      </c>
      <c r="F1119">
        <v>18</v>
      </c>
      <c r="G1119">
        <v>56.99</v>
      </c>
      <c r="H1119">
        <v>968.83</v>
      </c>
      <c r="I1119">
        <v>13.741176469999999</v>
      </c>
      <c r="J1119">
        <v>2</v>
      </c>
      <c r="K1119">
        <v>250</v>
      </c>
      <c r="L1119">
        <v>4.3</v>
      </c>
      <c r="M1119">
        <v>21</v>
      </c>
      <c r="N1119">
        <v>9</v>
      </c>
      <c r="O1119">
        <v>1</v>
      </c>
      <c r="P1119">
        <v>9</v>
      </c>
      <c r="Q1119">
        <v>2017</v>
      </c>
      <c r="R1119">
        <v>17.708333329999999</v>
      </c>
      <c r="S1119">
        <v>3360</v>
      </c>
      <c r="T1119">
        <v>56.99</v>
      </c>
      <c r="U1119">
        <v>4.3</v>
      </c>
      <c r="V1119">
        <v>13.741176469999999</v>
      </c>
      <c r="W1119">
        <v>142.5</v>
      </c>
      <c r="X1119">
        <v>4.4000000000000004</v>
      </c>
      <c r="Y1119">
        <v>9.19</v>
      </c>
      <c r="Z1119">
        <v>56.99</v>
      </c>
      <c r="AA1119">
        <v>4.3</v>
      </c>
      <c r="AB1119">
        <v>13.741176469999999</v>
      </c>
      <c r="AC1119">
        <v>56.99</v>
      </c>
      <c r="AD1119" s="1">
        <v>42991</v>
      </c>
      <c r="AE1119" t="s">
        <v>122</v>
      </c>
    </row>
    <row r="1120" spans="1:31" x14ac:dyDescent="0.3">
      <c r="A1120" t="s">
        <v>67</v>
      </c>
      <c r="B1120" t="s">
        <v>33</v>
      </c>
      <c r="C1120">
        <v>33</v>
      </c>
      <c r="D1120">
        <v>523</v>
      </c>
      <c r="E1120">
        <v>18</v>
      </c>
      <c r="F1120">
        <v>54</v>
      </c>
      <c r="G1120">
        <v>153.47222222222223</v>
      </c>
      <c r="H1120">
        <v>2762.5</v>
      </c>
      <c r="I1120">
        <v>14.041111109999999</v>
      </c>
      <c r="J1120">
        <v>3</v>
      </c>
      <c r="K1120">
        <v>584</v>
      </c>
      <c r="L1120">
        <v>4.2</v>
      </c>
      <c r="M1120">
        <v>21</v>
      </c>
      <c r="N1120">
        <v>9</v>
      </c>
      <c r="O1120">
        <v>1</v>
      </c>
      <c r="P1120">
        <v>9</v>
      </c>
      <c r="Q1120">
        <v>2017</v>
      </c>
      <c r="R1120">
        <v>27.272727270000001</v>
      </c>
      <c r="S1120">
        <v>2288</v>
      </c>
      <c r="T1120">
        <v>148.7785714</v>
      </c>
      <c r="U1120">
        <v>4.2</v>
      </c>
      <c r="V1120">
        <v>14.041111109999999</v>
      </c>
      <c r="W1120">
        <v>148.7785714</v>
      </c>
      <c r="X1120">
        <v>4.2</v>
      </c>
      <c r="Y1120">
        <v>14.041111109999999</v>
      </c>
      <c r="Z1120">
        <v>164.57</v>
      </c>
      <c r="AA1120">
        <v>3.8</v>
      </c>
      <c r="AB1120">
        <v>19.527999999999999</v>
      </c>
      <c r="AC1120">
        <v>160.66923080000001</v>
      </c>
      <c r="AD1120" s="1">
        <v>42991</v>
      </c>
      <c r="AE1120" t="s">
        <v>122</v>
      </c>
    </row>
    <row r="1121" spans="1:31" x14ac:dyDescent="0.3">
      <c r="A1121" t="s">
        <v>37</v>
      </c>
      <c r="B1121" t="s">
        <v>36</v>
      </c>
      <c r="C1121">
        <v>59</v>
      </c>
      <c r="D1121">
        <v>341</v>
      </c>
      <c r="E1121">
        <v>17</v>
      </c>
      <c r="F1121">
        <v>115</v>
      </c>
      <c r="G1121">
        <v>59.9</v>
      </c>
      <c r="H1121">
        <v>1018.3</v>
      </c>
      <c r="I1121">
        <v>16.811764709999999</v>
      </c>
      <c r="J1121">
        <v>2</v>
      </c>
      <c r="K1121">
        <v>1850</v>
      </c>
      <c r="L1121">
        <v>4.2</v>
      </c>
      <c r="M1121">
        <v>21</v>
      </c>
      <c r="N1121">
        <v>9</v>
      </c>
      <c r="O1121">
        <v>1</v>
      </c>
      <c r="P1121">
        <v>9</v>
      </c>
      <c r="Q1121">
        <v>2017</v>
      </c>
      <c r="R1121">
        <v>7.7625570780000004</v>
      </c>
      <c r="S1121">
        <v>32560</v>
      </c>
      <c r="T1121">
        <v>55.1</v>
      </c>
      <c r="U1121">
        <v>4.0999999999999996</v>
      </c>
      <c r="V1121">
        <v>17.187027029999999</v>
      </c>
      <c r="W1121">
        <v>59.9</v>
      </c>
      <c r="X1121">
        <v>4.2</v>
      </c>
      <c r="Y1121">
        <v>16.811764709999999</v>
      </c>
      <c r="Z1121">
        <v>59.9</v>
      </c>
      <c r="AA1121">
        <v>4.0999999999999996</v>
      </c>
      <c r="AB1121">
        <v>16.29461538</v>
      </c>
      <c r="AC1121">
        <v>59.9</v>
      </c>
      <c r="AD1121" s="1">
        <v>42991</v>
      </c>
      <c r="AE1121" t="s">
        <v>114</v>
      </c>
    </row>
    <row r="1122" spans="1:31" x14ac:dyDescent="0.3">
      <c r="A1122" t="s">
        <v>80</v>
      </c>
      <c r="B1122" t="s">
        <v>36</v>
      </c>
      <c r="C1122">
        <v>56</v>
      </c>
      <c r="D1122">
        <v>348</v>
      </c>
      <c r="E1122">
        <v>37</v>
      </c>
      <c r="F1122">
        <v>115</v>
      </c>
      <c r="G1122">
        <v>59.900000000000006</v>
      </c>
      <c r="H1122">
        <v>2216.3000000000002</v>
      </c>
      <c r="I1122">
        <v>17.187027029999999</v>
      </c>
      <c r="J1122">
        <v>2</v>
      </c>
      <c r="K1122">
        <v>1550</v>
      </c>
      <c r="L1122">
        <v>4.0999999999999996</v>
      </c>
      <c r="M1122">
        <v>21</v>
      </c>
      <c r="N1122">
        <v>9</v>
      </c>
      <c r="O1122">
        <v>1</v>
      </c>
      <c r="P1122">
        <v>9</v>
      </c>
      <c r="Q1122">
        <v>2017</v>
      </c>
      <c r="R1122">
        <v>13.405797099999999</v>
      </c>
      <c r="S1122">
        <v>19800</v>
      </c>
      <c r="T1122">
        <v>59.9</v>
      </c>
      <c r="U1122">
        <v>4.0999999999999996</v>
      </c>
      <c r="V1122">
        <v>17.187027029999999</v>
      </c>
      <c r="W1122">
        <v>59.9</v>
      </c>
      <c r="X1122">
        <v>4.2</v>
      </c>
      <c r="Y1122">
        <v>16.811764709999999</v>
      </c>
      <c r="Z1122">
        <v>59.9</v>
      </c>
      <c r="AA1122">
        <v>4.0999999999999996</v>
      </c>
      <c r="AB1122">
        <v>16.29461538</v>
      </c>
      <c r="AC1122">
        <v>59.9</v>
      </c>
      <c r="AD1122" s="1">
        <v>42991</v>
      </c>
      <c r="AE1122" t="s">
        <v>124</v>
      </c>
    </row>
    <row r="1123" spans="1:31" x14ac:dyDescent="0.3">
      <c r="A1123" t="s">
        <v>29</v>
      </c>
      <c r="B1123" t="s">
        <v>30</v>
      </c>
      <c r="C1123">
        <v>45</v>
      </c>
      <c r="D1123">
        <v>236</v>
      </c>
      <c r="E1123">
        <v>4</v>
      </c>
      <c r="F1123">
        <v>15</v>
      </c>
      <c r="G1123">
        <v>98.9</v>
      </c>
      <c r="H1123">
        <v>395.6</v>
      </c>
      <c r="I1123">
        <v>14.975</v>
      </c>
      <c r="J1123">
        <v>1</v>
      </c>
      <c r="K1123">
        <v>173</v>
      </c>
      <c r="L1123">
        <v>4</v>
      </c>
      <c r="M1123">
        <v>21</v>
      </c>
      <c r="N1123">
        <v>9</v>
      </c>
      <c r="O1123">
        <v>1</v>
      </c>
      <c r="P1123">
        <v>9</v>
      </c>
      <c r="Q1123">
        <v>2017</v>
      </c>
      <c r="R1123">
        <v>10.81081081</v>
      </c>
      <c r="S1123">
        <v>2808</v>
      </c>
      <c r="T1123">
        <v>151.99</v>
      </c>
      <c r="U1123">
        <v>4.2</v>
      </c>
      <c r="V1123">
        <v>43.72272727</v>
      </c>
      <c r="W1123">
        <v>98.9</v>
      </c>
      <c r="X1123">
        <v>4</v>
      </c>
      <c r="Y1123">
        <v>14.975</v>
      </c>
      <c r="Z1123">
        <v>98.9</v>
      </c>
      <c r="AA1123">
        <v>4</v>
      </c>
      <c r="AB1123">
        <v>14.975</v>
      </c>
      <c r="AC1123">
        <v>109.9</v>
      </c>
      <c r="AD1123" s="1">
        <v>42990</v>
      </c>
      <c r="AE1123" t="s">
        <v>116</v>
      </c>
    </row>
    <row r="1124" spans="1:31" x14ac:dyDescent="0.3">
      <c r="A1124" t="s">
        <v>70</v>
      </c>
      <c r="B1124" t="s">
        <v>26</v>
      </c>
      <c r="C1124">
        <v>39</v>
      </c>
      <c r="D1124">
        <v>161</v>
      </c>
      <c r="E1124">
        <v>2</v>
      </c>
      <c r="F1124">
        <v>54</v>
      </c>
      <c r="G1124">
        <v>45.95</v>
      </c>
      <c r="H1124">
        <v>91.9</v>
      </c>
      <c r="I1124">
        <v>14.84</v>
      </c>
      <c r="J1124">
        <v>2</v>
      </c>
      <c r="K1124">
        <v>350</v>
      </c>
      <c r="L1124">
        <v>4</v>
      </c>
      <c r="M1124">
        <v>21</v>
      </c>
      <c r="N1124">
        <v>9</v>
      </c>
      <c r="O1124">
        <v>1</v>
      </c>
      <c r="P1124">
        <v>9</v>
      </c>
      <c r="Q1124">
        <v>2017</v>
      </c>
      <c r="R1124">
        <v>5.5555555559999998</v>
      </c>
      <c r="S1124">
        <v>3800</v>
      </c>
      <c r="T1124">
        <v>89.9</v>
      </c>
      <c r="U1124">
        <v>3.9</v>
      </c>
      <c r="V1124">
        <v>18.77652174</v>
      </c>
      <c r="W1124">
        <v>163.39870970000001</v>
      </c>
      <c r="X1124">
        <v>4.4000000000000004</v>
      </c>
      <c r="Y1124">
        <v>24.3246875</v>
      </c>
      <c r="Z1124">
        <v>45.95</v>
      </c>
      <c r="AA1124">
        <v>4</v>
      </c>
      <c r="AB1124">
        <v>15.1</v>
      </c>
      <c r="AC1124">
        <v>45.95</v>
      </c>
      <c r="AD1124" s="1">
        <v>42990</v>
      </c>
      <c r="AE1124" t="s">
        <v>116</v>
      </c>
    </row>
    <row r="1125" spans="1:31" x14ac:dyDescent="0.3">
      <c r="A1125" t="s">
        <v>48</v>
      </c>
      <c r="B1125" t="s">
        <v>49</v>
      </c>
      <c r="C1125">
        <v>29</v>
      </c>
      <c r="D1125">
        <v>178</v>
      </c>
      <c r="E1125">
        <v>1</v>
      </c>
      <c r="F1125">
        <v>18</v>
      </c>
      <c r="G1125">
        <v>142.5</v>
      </c>
      <c r="H1125">
        <v>142.5</v>
      </c>
      <c r="I1125">
        <v>9.19</v>
      </c>
      <c r="J1125">
        <v>1</v>
      </c>
      <c r="K1125">
        <v>400</v>
      </c>
      <c r="L1125">
        <v>4.4000000000000004</v>
      </c>
      <c r="M1125">
        <v>21</v>
      </c>
      <c r="N1125">
        <v>9</v>
      </c>
      <c r="O1125">
        <v>1</v>
      </c>
      <c r="P1125">
        <v>9</v>
      </c>
      <c r="Q1125">
        <v>2017</v>
      </c>
      <c r="R1125">
        <v>4.1666666670000003</v>
      </c>
      <c r="S1125">
        <v>4693</v>
      </c>
      <c r="T1125">
        <v>56.99</v>
      </c>
      <c r="U1125">
        <v>4.3</v>
      </c>
      <c r="V1125">
        <v>13.741176469999999</v>
      </c>
      <c r="W1125">
        <v>142.5</v>
      </c>
      <c r="X1125">
        <v>4.4000000000000004</v>
      </c>
      <c r="Y1125">
        <v>9.19</v>
      </c>
      <c r="Z1125">
        <v>142.5</v>
      </c>
      <c r="AA1125">
        <v>4.4000000000000004</v>
      </c>
      <c r="AB1125">
        <v>9.19</v>
      </c>
      <c r="AC1125">
        <v>142.5</v>
      </c>
      <c r="AD1125" s="1">
        <v>42989</v>
      </c>
      <c r="AE1125" t="s">
        <v>115</v>
      </c>
    </row>
    <row r="1126" spans="1:31" x14ac:dyDescent="0.3">
      <c r="A1126" t="s">
        <v>28</v>
      </c>
      <c r="B1126" t="s">
        <v>35</v>
      </c>
      <c r="C1126">
        <v>56</v>
      </c>
      <c r="D1126">
        <v>237</v>
      </c>
      <c r="E1126">
        <v>9</v>
      </c>
      <c r="F1126">
        <v>17</v>
      </c>
      <c r="G1126">
        <v>19.899999999999999</v>
      </c>
      <c r="H1126">
        <v>179.1</v>
      </c>
      <c r="I1126">
        <v>15.41111111</v>
      </c>
      <c r="J1126">
        <v>3</v>
      </c>
      <c r="K1126">
        <v>100</v>
      </c>
      <c r="L1126">
        <v>3.9</v>
      </c>
      <c r="M1126">
        <v>21</v>
      </c>
      <c r="N1126">
        <v>9</v>
      </c>
      <c r="O1126">
        <v>1</v>
      </c>
      <c r="P1126">
        <v>9</v>
      </c>
      <c r="Q1126">
        <v>2017</v>
      </c>
      <c r="R1126">
        <v>12.32876712</v>
      </c>
      <c r="S1126">
        <v>2304</v>
      </c>
      <c r="T1126">
        <v>19.899999999999999</v>
      </c>
      <c r="U1126">
        <v>4.2</v>
      </c>
      <c r="V1126">
        <v>16.133333329999999</v>
      </c>
      <c r="W1126">
        <v>19.899999999999999</v>
      </c>
      <c r="X1126">
        <v>3.9</v>
      </c>
      <c r="Y1126">
        <v>15.41111111</v>
      </c>
      <c r="Z1126">
        <v>19.899999999999999</v>
      </c>
      <c r="AA1126">
        <v>3.9</v>
      </c>
      <c r="AB1126">
        <v>15.41111111</v>
      </c>
      <c r="AC1126">
        <v>19.899999999999999</v>
      </c>
      <c r="AD1126" s="1">
        <v>42989</v>
      </c>
      <c r="AE1126" t="s">
        <v>123</v>
      </c>
    </row>
    <row r="1127" spans="1:31" x14ac:dyDescent="0.3">
      <c r="A1127" t="s">
        <v>56</v>
      </c>
      <c r="B1127" t="s">
        <v>36</v>
      </c>
      <c r="C1127">
        <v>57</v>
      </c>
      <c r="D1127">
        <v>366</v>
      </c>
      <c r="E1127">
        <v>13</v>
      </c>
      <c r="F1127">
        <v>115</v>
      </c>
      <c r="G1127">
        <v>59.900000000000006</v>
      </c>
      <c r="H1127">
        <v>778.7</v>
      </c>
      <c r="I1127">
        <v>16.29461538</v>
      </c>
      <c r="J1127">
        <v>2</v>
      </c>
      <c r="K1127">
        <v>1650</v>
      </c>
      <c r="L1127">
        <v>4.0999999999999996</v>
      </c>
      <c r="M1127">
        <v>21</v>
      </c>
      <c r="N1127">
        <v>9</v>
      </c>
      <c r="O1127">
        <v>1</v>
      </c>
      <c r="P1127">
        <v>9</v>
      </c>
      <c r="Q1127">
        <v>2017</v>
      </c>
      <c r="R1127">
        <v>6.5656565660000004</v>
      </c>
      <c r="S1127">
        <v>19800</v>
      </c>
      <c r="T1127">
        <v>59.9</v>
      </c>
      <c r="U1127">
        <v>4.0999999999999996</v>
      </c>
      <c r="V1127">
        <v>17.187027029999999</v>
      </c>
      <c r="W1127">
        <v>59.9</v>
      </c>
      <c r="X1127">
        <v>4.2</v>
      </c>
      <c r="Y1127">
        <v>16.811764709999999</v>
      </c>
      <c r="Z1127">
        <v>59.9</v>
      </c>
      <c r="AA1127">
        <v>4.0999999999999996</v>
      </c>
      <c r="AB1127">
        <v>16.29461538</v>
      </c>
      <c r="AC1127">
        <v>59.9</v>
      </c>
      <c r="AD1127" s="1">
        <v>42989</v>
      </c>
      <c r="AE1127" t="s">
        <v>123</v>
      </c>
    </row>
    <row r="1128" spans="1:31" x14ac:dyDescent="0.3">
      <c r="A1128" t="s">
        <v>69</v>
      </c>
      <c r="B1128" t="s">
        <v>36</v>
      </c>
      <c r="C1128">
        <v>59</v>
      </c>
      <c r="D1128">
        <v>341</v>
      </c>
      <c r="E1128">
        <v>34</v>
      </c>
      <c r="F1128">
        <v>90</v>
      </c>
      <c r="G1128">
        <v>59.9</v>
      </c>
      <c r="H1128">
        <v>2036.6</v>
      </c>
      <c r="I1128">
        <v>18.326000000000001</v>
      </c>
      <c r="J1128">
        <v>2</v>
      </c>
      <c r="K1128">
        <v>1850</v>
      </c>
      <c r="L1128">
        <v>4.3</v>
      </c>
      <c r="M1128">
        <v>21</v>
      </c>
      <c r="N1128">
        <v>9</v>
      </c>
      <c r="O1128">
        <v>1</v>
      </c>
      <c r="P1128">
        <v>9</v>
      </c>
      <c r="Q1128">
        <v>2017</v>
      </c>
      <c r="R1128">
        <v>33.009708740000001</v>
      </c>
      <c r="S1128">
        <v>32560</v>
      </c>
      <c r="T1128">
        <v>55.1</v>
      </c>
      <c r="U1128">
        <v>4.0999999999999996</v>
      </c>
      <c r="V1128">
        <v>17.187027029999999</v>
      </c>
      <c r="W1128">
        <v>59.9</v>
      </c>
      <c r="X1128">
        <v>4.2</v>
      </c>
      <c r="Y1128">
        <v>16.811764709999999</v>
      </c>
      <c r="Z1128">
        <v>59.9</v>
      </c>
      <c r="AA1128">
        <v>4.0999999999999996</v>
      </c>
      <c r="AB1128">
        <v>16.29461538</v>
      </c>
      <c r="AC1128">
        <v>59.9</v>
      </c>
      <c r="AD1128" s="1">
        <v>42989</v>
      </c>
      <c r="AE1128" t="s">
        <v>114</v>
      </c>
    </row>
    <row r="1129" spans="1:31" x14ac:dyDescent="0.3">
      <c r="A1129" t="s">
        <v>81</v>
      </c>
      <c r="B1129" t="s">
        <v>49</v>
      </c>
      <c r="C1129">
        <v>54</v>
      </c>
      <c r="D1129">
        <v>1536</v>
      </c>
      <c r="E1129">
        <v>17</v>
      </c>
      <c r="F1129">
        <v>18</v>
      </c>
      <c r="G1129">
        <v>56.99</v>
      </c>
      <c r="H1129">
        <v>968.83</v>
      </c>
      <c r="I1129">
        <v>13.741176469999999</v>
      </c>
      <c r="J1129">
        <v>2</v>
      </c>
      <c r="K1129">
        <v>250</v>
      </c>
      <c r="L1129">
        <v>4.3</v>
      </c>
      <c r="M1129">
        <v>21</v>
      </c>
      <c r="N1129">
        <v>9</v>
      </c>
      <c r="O1129">
        <v>1</v>
      </c>
      <c r="P1129">
        <v>9</v>
      </c>
      <c r="Q1129">
        <v>2017</v>
      </c>
      <c r="R1129">
        <v>17.708333329999999</v>
      </c>
      <c r="S1129">
        <v>3360</v>
      </c>
      <c r="T1129">
        <v>56.99</v>
      </c>
      <c r="U1129">
        <v>4.3</v>
      </c>
      <c r="V1129">
        <v>13.741176469999999</v>
      </c>
      <c r="W1129">
        <v>142.5</v>
      </c>
      <c r="X1129">
        <v>4.4000000000000004</v>
      </c>
      <c r="Y1129">
        <v>9.19</v>
      </c>
      <c r="Z1129">
        <v>56.99</v>
      </c>
      <c r="AA1129">
        <v>4.3</v>
      </c>
      <c r="AB1129">
        <v>13.741176469999999</v>
      </c>
      <c r="AC1129">
        <v>56.99</v>
      </c>
      <c r="AD1129" s="1">
        <v>42988</v>
      </c>
      <c r="AE1129" t="s">
        <v>122</v>
      </c>
    </row>
    <row r="1130" spans="1:31" x14ac:dyDescent="0.3">
      <c r="A1130" t="s">
        <v>47</v>
      </c>
      <c r="B1130" t="s">
        <v>32</v>
      </c>
      <c r="C1130">
        <v>51</v>
      </c>
      <c r="D1130">
        <v>625</v>
      </c>
      <c r="E1130">
        <v>7</v>
      </c>
      <c r="F1130">
        <v>89</v>
      </c>
      <c r="G1130">
        <v>349.90000000000003</v>
      </c>
      <c r="H1130">
        <v>2449.3000000000002</v>
      </c>
      <c r="I1130">
        <v>26.582857140000002</v>
      </c>
      <c r="J1130">
        <v>1</v>
      </c>
      <c r="K1130">
        <v>900</v>
      </c>
      <c r="L1130">
        <v>4.3</v>
      </c>
      <c r="M1130">
        <v>21</v>
      </c>
      <c r="N1130">
        <v>9</v>
      </c>
      <c r="O1130">
        <v>1</v>
      </c>
      <c r="P1130">
        <v>9</v>
      </c>
      <c r="Q1130">
        <v>2017</v>
      </c>
      <c r="R1130">
        <v>10.9375</v>
      </c>
      <c r="S1130">
        <v>11400</v>
      </c>
      <c r="T1130">
        <v>23.99</v>
      </c>
      <c r="U1130">
        <v>4.3</v>
      </c>
      <c r="V1130">
        <v>16.12</v>
      </c>
      <c r="W1130">
        <v>89.99</v>
      </c>
      <c r="X1130">
        <v>4.0999999999999996</v>
      </c>
      <c r="Y1130">
        <v>13.96428571</v>
      </c>
      <c r="Z1130">
        <v>58.99</v>
      </c>
      <c r="AA1130">
        <v>3.9</v>
      </c>
      <c r="AB1130">
        <v>15.639200000000001</v>
      </c>
      <c r="AC1130">
        <v>349.9</v>
      </c>
      <c r="AD1130" s="1">
        <v>42987</v>
      </c>
      <c r="AE1130" t="s">
        <v>114</v>
      </c>
    </row>
    <row r="1131" spans="1:31" x14ac:dyDescent="0.3">
      <c r="A1131" t="s">
        <v>65</v>
      </c>
      <c r="B1131" t="s">
        <v>66</v>
      </c>
      <c r="C1131">
        <v>49</v>
      </c>
      <c r="D1131">
        <v>829</v>
      </c>
      <c r="E1131">
        <v>12</v>
      </c>
      <c r="F1131">
        <v>7</v>
      </c>
      <c r="G1131">
        <v>38.4</v>
      </c>
      <c r="H1131">
        <v>460.8</v>
      </c>
      <c r="I1131">
        <v>17.95</v>
      </c>
      <c r="J1131">
        <v>1</v>
      </c>
      <c r="K1131">
        <v>850</v>
      </c>
      <c r="L1131">
        <v>3.7</v>
      </c>
      <c r="M1131">
        <v>21</v>
      </c>
      <c r="N1131">
        <v>9</v>
      </c>
      <c r="O1131">
        <v>1</v>
      </c>
      <c r="P1131">
        <v>9</v>
      </c>
      <c r="Q1131">
        <v>2017</v>
      </c>
      <c r="R1131">
        <v>16.21621622</v>
      </c>
      <c r="S1131">
        <v>10000</v>
      </c>
      <c r="T1131">
        <v>38.4</v>
      </c>
      <c r="U1131">
        <v>3.7</v>
      </c>
      <c r="V1131">
        <v>17.95</v>
      </c>
      <c r="W1131">
        <v>38.4</v>
      </c>
      <c r="X1131">
        <v>3.7</v>
      </c>
      <c r="Y1131">
        <v>17.95</v>
      </c>
      <c r="Z1131">
        <v>38.4</v>
      </c>
      <c r="AA1131">
        <v>3.7</v>
      </c>
      <c r="AB1131">
        <v>17.95</v>
      </c>
      <c r="AC1131">
        <v>38.4</v>
      </c>
      <c r="AD1131" s="1">
        <v>42987</v>
      </c>
      <c r="AE1131" t="s">
        <v>123</v>
      </c>
    </row>
    <row r="1132" spans="1:31" x14ac:dyDescent="0.3">
      <c r="A1132" t="s">
        <v>70</v>
      </c>
      <c r="B1132" t="s">
        <v>26</v>
      </c>
      <c r="C1132">
        <v>39</v>
      </c>
      <c r="D1132">
        <v>161</v>
      </c>
      <c r="E1132">
        <v>2</v>
      </c>
      <c r="F1132">
        <v>54</v>
      </c>
      <c r="G1132">
        <v>45.95</v>
      </c>
      <c r="H1132">
        <v>91.9</v>
      </c>
      <c r="I1132">
        <v>14.84</v>
      </c>
      <c r="J1132">
        <v>2</v>
      </c>
      <c r="K1132">
        <v>350</v>
      </c>
      <c r="L1132">
        <v>4</v>
      </c>
      <c r="M1132">
        <v>21</v>
      </c>
      <c r="N1132">
        <v>9</v>
      </c>
      <c r="O1132">
        <v>1</v>
      </c>
      <c r="P1132">
        <v>9</v>
      </c>
      <c r="Q1132">
        <v>2017</v>
      </c>
      <c r="R1132">
        <v>5.5555555559999998</v>
      </c>
      <c r="S1132">
        <v>3800</v>
      </c>
      <c r="T1132">
        <v>89.9</v>
      </c>
      <c r="U1132">
        <v>3.9</v>
      </c>
      <c r="V1132">
        <v>18.77652174</v>
      </c>
      <c r="W1132">
        <v>163.39870970000001</v>
      </c>
      <c r="X1132">
        <v>4.4000000000000004</v>
      </c>
      <c r="Y1132">
        <v>24.3246875</v>
      </c>
      <c r="Z1132">
        <v>45.95</v>
      </c>
      <c r="AA1132">
        <v>4</v>
      </c>
      <c r="AB1132">
        <v>15.1</v>
      </c>
      <c r="AC1132">
        <v>45.95</v>
      </c>
      <c r="AD1132" s="1">
        <v>42987</v>
      </c>
      <c r="AE1132" t="s">
        <v>116</v>
      </c>
    </row>
    <row r="1133" spans="1:31" x14ac:dyDescent="0.3">
      <c r="A1133" t="s">
        <v>81</v>
      </c>
      <c r="B1133" t="s">
        <v>49</v>
      </c>
      <c r="C1133">
        <v>54</v>
      </c>
      <c r="D1133">
        <v>1536</v>
      </c>
      <c r="E1133">
        <v>17</v>
      </c>
      <c r="F1133">
        <v>18</v>
      </c>
      <c r="G1133">
        <v>56.99</v>
      </c>
      <c r="H1133">
        <v>968.83</v>
      </c>
      <c r="I1133">
        <v>13.741176469999999</v>
      </c>
      <c r="J1133">
        <v>2</v>
      </c>
      <c r="K1133">
        <v>250</v>
      </c>
      <c r="L1133">
        <v>4.3</v>
      </c>
      <c r="M1133">
        <v>21</v>
      </c>
      <c r="N1133">
        <v>9</v>
      </c>
      <c r="O1133">
        <v>1</v>
      </c>
      <c r="P1133">
        <v>9</v>
      </c>
      <c r="Q1133">
        <v>2017</v>
      </c>
      <c r="R1133">
        <v>17.708333329999999</v>
      </c>
      <c r="S1133">
        <v>3360</v>
      </c>
      <c r="T1133">
        <v>56.99</v>
      </c>
      <c r="U1133">
        <v>4.3</v>
      </c>
      <c r="V1133">
        <v>13.741176469999999</v>
      </c>
      <c r="W1133">
        <v>142.5</v>
      </c>
      <c r="X1133">
        <v>4.4000000000000004</v>
      </c>
      <c r="Y1133">
        <v>9.19</v>
      </c>
      <c r="Z1133">
        <v>56.99</v>
      </c>
      <c r="AA1133">
        <v>4.3</v>
      </c>
      <c r="AB1133">
        <v>13.741176469999999</v>
      </c>
      <c r="AC1133">
        <v>56.99</v>
      </c>
      <c r="AD1133" s="1">
        <v>42987</v>
      </c>
      <c r="AE1133" t="s">
        <v>122</v>
      </c>
    </row>
    <row r="1134" spans="1:31" x14ac:dyDescent="0.3">
      <c r="A1134" t="s">
        <v>28</v>
      </c>
      <c r="B1134" t="s">
        <v>35</v>
      </c>
      <c r="C1134">
        <v>56</v>
      </c>
      <c r="D1134">
        <v>237</v>
      </c>
      <c r="E1134">
        <v>9</v>
      </c>
      <c r="F1134">
        <v>17</v>
      </c>
      <c r="G1134">
        <v>19.899999999999999</v>
      </c>
      <c r="H1134">
        <v>179.1</v>
      </c>
      <c r="I1134">
        <v>15.41111111</v>
      </c>
      <c r="J1134">
        <v>3</v>
      </c>
      <c r="K1134">
        <v>100</v>
      </c>
      <c r="L1134">
        <v>3.9</v>
      </c>
      <c r="M1134">
        <v>21</v>
      </c>
      <c r="N1134">
        <v>9</v>
      </c>
      <c r="O1134">
        <v>1</v>
      </c>
      <c r="P1134">
        <v>9</v>
      </c>
      <c r="Q1134">
        <v>2017</v>
      </c>
      <c r="R1134">
        <v>12.32876712</v>
      </c>
      <c r="S1134">
        <v>2304</v>
      </c>
      <c r="T1134">
        <v>19.899999999999999</v>
      </c>
      <c r="U1134">
        <v>4.2</v>
      </c>
      <c r="V1134">
        <v>16.133333329999999</v>
      </c>
      <c r="W1134">
        <v>19.899999999999999</v>
      </c>
      <c r="X1134">
        <v>3.9</v>
      </c>
      <c r="Y1134">
        <v>15.41111111</v>
      </c>
      <c r="Z1134">
        <v>19.899999999999999</v>
      </c>
      <c r="AA1134">
        <v>3.9</v>
      </c>
      <c r="AB1134">
        <v>15.41111111</v>
      </c>
      <c r="AC1134">
        <v>19.899999999999999</v>
      </c>
      <c r="AD1134" s="1">
        <v>42987</v>
      </c>
      <c r="AE1134" t="s">
        <v>123</v>
      </c>
    </row>
    <row r="1135" spans="1:31" x14ac:dyDescent="0.3">
      <c r="A1135" t="s">
        <v>53</v>
      </c>
      <c r="B1135" t="s">
        <v>36</v>
      </c>
      <c r="C1135">
        <v>47</v>
      </c>
      <c r="D1135">
        <v>1893</v>
      </c>
      <c r="E1135">
        <v>4</v>
      </c>
      <c r="F1135">
        <v>115</v>
      </c>
      <c r="G1135">
        <v>104.25</v>
      </c>
      <c r="H1135">
        <v>417</v>
      </c>
      <c r="I1135">
        <v>33.090000000000003</v>
      </c>
      <c r="J1135">
        <v>1</v>
      </c>
      <c r="K1135">
        <v>6050</v>
      </c>
      <c r="L1135">
        <v>4.0999999999999996</v>
      </c>
      <c r="M1135">
        <v>21</v>
      </c>
      <c r="N1135">
        <v>9</v>
      </c>
      <c r="O1135">
        <v>1</v>
      </c>
      <c r="P1135">
        <v>9</v>
      </c>
      <c r="Q1135">
        <v>2017</v>
      </c>
      <c r="R1135">
        <v>5.1948051949999998</v>
      </c>
      <c r="S1135">
        <v>8000</v>
      </c>
      <c r="T1135">
        <v>59.9</v>
      </c>
      <c r="U1135">
        <v>4.0999999999999996</v>
      </c>
      <c r="V1135">
        <v>17.187027029999999</v>
      </c>
      <c r="W1135">
        <v>59.9</v>
      </c>
      <c r="X1135">
        <v>4.2</v>
      </c>
      <c r="Y1135">
        <v>16.811764709999999</v>
      </c>
      <c r="Z1135">
        <v>59.9</v>
      </c>
      <c r="AA1135">
        <v>4.0999999999999996</v>
      </c>
      <c r="AB1135">
        <v>16.29461538</v>
      </c>
      <c r="AC1135">
        <v>104.2</v>
      </c>
      <c r="AD1135" s="1">
        <v>42986</v>
      </c>
      <c r="AE1135" t="s">
        <v>115</v>
      </c>
    </row>
    <row r="1136" spans="1:31" x14ac:dyDescent="0.3">
      <c r="A1136" t="s">
        <v>54</v>
      </c>
      <c r="B1136" t="s">
        <v>32</v>
      </c>
      <c r="C1136">
        <v>59</v>
      </c>
      <c r="D1136">
        <v>492</v>
      </c>
      <c r="E1136">
        <v>21</v>
      </c>
      <c r="F1136">
        <v>90</v>
      </c>
      <c r="G1136">
        <v>89.99</v>
      </c>
      <c r="H1136">
        <v>1889.79</v>
      </c>
      <c r="I1136">
        <v>13.96428571</v>
      </c>
      <c r="J1136">
        <v>3</v>
      </c>
      <c r="K1136">
        <v>250</v>
      </c>
      <c r="L1136">
        <v>4.0999999999999996</v>
      </c>
      <c r="M1136">
        <v>21</v>
      </c>
      <c r="N1136">
        <v>9</v>
      </c>
      <c r="O1136">
        <v>1</v>
      </c>
      <c r="P1136">
        <v>9</v>
      </c>
      <c r="Q1136">
        <v>2017</v>
      </c>
      <c r="R1136">
        <v>14.38356164</v>
      </c>
      <c r="S1136">
        <v>3960</v>
      </c>
      <c r="T1136">
        <v>23.99</v>
      </c>
      <c r="U1136">
        <v>4.3</v>
      </c>
      <c r="V1136">
        <v>16.12</v>
      </c>
      <c r="W1136">
        <v>89.99</v>
      </c>
      <c r="X1136">
        <v>4.0999999999999996</v>
      </c>
      <c r="Y1136">
        <v>13.96428571</v>
      </c>
      <c r="Z1136">
        <v>58.99</v>
      </c>
      <c r="AA1136">
        <v>3.9</v>
      </c>
      <c r="AB1136">
        <v>15.639200000000001</v>
      </c>
      <c r="AC1136">
        <v>89.99</v>
      </c>
      <c r="AD1136" s="1">
        <v>42986</v>
      </c>
      <c r="AE1136" t="s">
        <v>115</v>
      </c>
    </row>
    <row r="1137" spans="1:31" x14ac:dyDescent="0.3">
      <c r="A1137" t="s">
        <v>62</v>
      </c>
      <c r="B1137" t="s">
        <v>32</v>
      </c>
      <c r="C1137">
        <v>48</v>
      </c>
      <c r="D1137">
        <v>575</v>
      </c>
      <c r="E1137">
        <v>24</v>
      </c>
      <c r="F1137">
        <v>90</v>
      </c>
      <c r="G1137">
        <v>23.99</v>
      </c>
      <c r="H1137">
        <v>575.76</v>
      </c>
      <c r="I1137">
        <v>16.12</v>
      </c>
      <c r="J1137">
        <v>1</v>
      </c>
      <c r="K1137">
        <v>100</v>
      </c>
      <c r="L1137">
        <v>4.3</v>
      </c>
      <c r="M1137">
        <v>21</v>
      </c>
      <c r="N1137">
        <v>9</v>
      </c>
      <c r="O1137">
        <v>1</v>
      </c>
      <c r="P1137">
        <v>9</v>
      </c>
      <c r="Q1137">
        <v>2017</v>
      </c>
      <c r="R1137">
        <v>10.66666667</v>
      </c>
      <c r="S1137">
        <v>4500</v>
      </c>
      <c r="T1137">
        <v>23.99</v>
      </c>
      <c r="U1137">
        <v>4.3</v>
      </c>
      <c r="V1137">
        <v>16.12</v>
      </c>
      <c r="W1137">
        <v>89.99</v>
      </c>
      <c r="X1137">
        <v>4.0999999999999996</v>
      </c>
      <c r="Y1137">
        <v>13.96428571</v>
      </c>
      <c r="Z1137">
        <v>58.99</v>
      </c>
      <c r="AA1137">
        <v>3.9</v>
      </c>
      <c r="AB1137">
        <v>15.639200000000001</v>
      </c>
      <c r="AC1137">
        <v>23.39740741</v>
      </c>
      <c r="AD1137" s="1">
        <v>42985</v>
      </c>
      <c r="AE1137" t="s">
        <v>122</v>
      </c>
    </row>
    <row r="1138" spans="1:31" x14ac:dyDescent="0.3">
      <c r="A1138" t="s">
        <v>73</v>
      </c>
      <c r="B1138" t="s">
        <v>26</v>
      </c>
      <c r="C1138">
        <v>54</v>
      </c>
      <c r="D1138">
        <v>245</v>
      </c>
      <c r="E1138">
        <v>23</v>
      </c>
      <c r="F1138">
        <v>54</v>
      </c>
      <c r="G1138">
        <v>89.899999999999991</v>
      </c>
      <c r="H1138">
        <v>2067.6999999999998</v>
      </c>
      <c r="I1138">
        <v>18.77652174</v>
      </c>
      <c r="J1138">
        <v>1</v>
      </c>
      <c r="K1138">
        <v>1383</v>
      </c>
      <c r="L1138">
        <v>3.9</v>
      </c>
      <c r="M1138">
        <v>21</v>
      </c>
      <c r="N1138">
        <v>9</v>
      </c>
      <c r="O1138">
        <v>1</v>
      </c>
      <c r="P1138">
        <v>9</v>
      </c>
      <c r="Q1138">
        <v>2017</v>
      </c>
      <c r="R1138">
        <v>6.4066852369999996</v>
      </c>
      <c r="S1138">
        <v>20000</v>
      </c>
      <c r="T1138">
        <v>89.9</v>
      </c>
      <c r="U1138">
        <v>3.9</v>
      </c>
      <c r="V1138">
        <v>18.77652174</v>
      </c>
      <c r="W1138">
        <v>163.39870970000001</v>
      </c>
      <c r="X1138">
        <v>4.4000000000000004</v>
      </c>
      <c r="Y1138">
        <v>24.3246875</v>
      </c>
      <c r="Z1138">
        <v>45.95</v>
      </c>
      <c r="AA1138">
        <v>4</v>
      </c>
      <c r="AB1138">
        <v>15.1</v>
      </c>
      <c r="AC1138">
        <v>89.9</v>
      </c>
      <c r="AD1138" s="1">
        <v>42985</v>
      </c>
      <c r="AE1138" t="s">
        <v>116</v>
      </c>
    </row>
    <row r="1139" spans="1:31" x14ac:dyDescent="0.3">
      <c r="A1139" t="s">
        <v>29</v>
      </c>
      <c r="B1139" t="s">
        <v>30</v>
      </c>
      <c r="C1139">
        <v>45</v>
      </c>
      <c r="D1139">
        <v>236</v>
      </c>
      <c r="E1139">
        <v>4</v>
      </c>
      <c r="F1139">
        <v>15</v>
      </c>
      <c r="G1139">
        <v>98.9</v>
      </c>
      <c r="H1139">
        <v>395.6</v>
      </c>
      <c r="I1139">
        <v>14.975</v>
      </c>
      <c r="J1139">
        <v>1</v>
      </c>
      <c r="K1139">
        <v>173</v>
      </c>
      <c r="L1139">
        <v>4</v>
      </c>
      <c r="M1139">
        <v>21</v>
      </c>
      <c r="N1139">
        <v>9</v>
      </c>
      <c r="O1139">
        <v>1</v>
      </c>
      <c r="P1139">
        <v>9</v>
      </c>
      <c r="Q1139">
        <v>2017</v>
      </c>
      <c r="R1139">
        <v>10.81081081</v>
      </c>
      <c r="S1139">
        <v>2808</v>
      </c>
      <c r="T1139">
        <v>151.99</v>
      </c>
      <c r="U1139">
        <v>4.2</v>
      </c>
      <c r="V1139">
        <v>43.72272727</v>
      </c>
      <c r="W1139">
        <v>98.9</v>
      </c>
      <c r="X1139">
        <v>4</v>
      </c>
      <c r="Y1139">
        <v>14.975</v>
      </c>
      <c r="Z1139">
        <v>98.9</v>
      </c>
      <c r="AA1139">
        <v>4</v>
      </c>
      <c r="AB1139">
        <v>14.975</v>
      </c>
      <c r="AC1139">
        <v>109.9</v>
      </c>
      <c r="AD1139" s="1">
        <v>42984</v>
      </c>
      <c r="AE1139" t="s">
        <v>116</v>
      </c>
    </row>
    <row r="1140" spans="1:31" x14ac:dyDescent="0.3">
      <c r="A1140" t="s">
        <v>70</v>
      </c>
      <c r="B1140" t="s">
        <v>26</v>
      </c>
      <c r="C1140">
        <v>39</v>
      </c>
      <c r="D1140">
        <v>161</v>
      </c>
      <c r="E1140">
        <v>2</v>
      </c>
      <c r="F1140">
        <v>54</v>
      </c>
      <c r="G1140">
        <v>45.95</v>
      </c>
      <c r="H1140">
        <v>91.9</v>
      </c>
      <c r="I1140">
        <v>14.84</v>
      </c>
      <c r="J1140">
        <v>2</v>
      </c>
      <c r="K1140">
        <v>350</v>
      </c>
      <c r="L1140">
        <v>4</v>
      </c>
      <c r="M1140">
        <v>21</v>
      </c>
      <c r="N1140">
        <v>9</v>
      </c>
      <c r="O1140">
        <v>1</v>
      </c>
      <c r="P1140">
        <v>9</v>
      </c>
      <c r="Q1140">
        <v>2017</v>
      </c>
      <c r="R1140">
        <v>5.5555555559999998</v>
      </c>
      <c r="S1140">
        <v>3800</v>
      </c>
      <c r="T1140">
        <v>89.9</v>
      </c>
      <c r="U1140">
        <v>3.9</v>
      </c>
      <c r="V1140">
        <v>18.77652174</v>
      </c>
      <c r="W1140">
        <v>163.39870970000001</v>
      </c>
      <c r="X1140">
        <v>4.4000000000000004</v>
      </c>
      <c r="Y1140">
        <v>24.3246875</v>
      </c>
      <c r="Z1140">
        <v>45.95</v>
      </c>
      <c r="AA1140">
        <v>4</v>
      </c>
      <c r="AB1140">
        <v>15.1</v>
      </c>
      <c r="AC1140">
        <v>45.95</v>
      </c>
      <c r="AD1140" s="1">
        <v>42984</v>
      </c>
      <c r="AE1140" t="s">
        <v>116</v>
      </c>
    </row>
    <row r="1141" spans="1:31" x14ac:dyDescent="0.3">
      <c r="A1141" t="s">
        <v>42</v>
      </c>
      <c r="B1141" t="s">
        <v>32</v>
      </c>
      <c r="C1141">
        <v>59</v>
      </c>
      <c r="D1141">
        <v>492</v>
      </c>
      <c r="E1141">
        <v>25</v>
      </c>
      <c r="F1141">
        <v>89</v>
      </c>
      <c r="G1141">
        <v>58.99</v>
      </c>
      <c r="H1141">
        <v>1474.75</v>
      </c>
      <c r="I1141">
        <v>15.639200000000001</v>
      </c>
      <c r="J1141">
        <v>2</v>
      </c>
      <c r="K1141">
        <v>200</v>
      </c>
      <c r="L1141">
        <v>3.9</v>
      </c>
      <c r="M1141">
        <v>21</v>
      </c>
      <c r="N1141">
        <v>9</v>
      </c>
      <c r="O1141">
        <v>1</v>
      </c>
      <c r="P1141">
        <v>9</v>
      </c>
      <c r="Q1141">
        <v>2017</v>
      </c>
      <c r="R1141">
        <v>14.28571429</v>
      </c>
      <c r="S1141">
        <v>3960</v>
      </c>
      <c r="T1141">
        <v>23.99</v>
      </c>
      <c r="U1141">
        <v>4.3</v>
      </c>
      <c r="V1141">
        <v>16.12</v>
      </c>
      <c r="W1141">
        <v>89.99</v>
      </c>
      <c r="X1141">
        <v>4.0999999999999996</v>
      </c>
      <c r="Y1141">
        <v>13.96428571</v>
      </c>
      <c r="Z1141">
        <v>58.99</v>
      </c>
      <c r="AA1141">
        <v>3.9</v>
      </c>
      <c r="AB1141">
        <v>15.639200000000001</v>
      </c>
      <c r="AC1141">
        <v>58.99</v>
      </c>
      <c r="AD1141" s="1">
        <v>42984</v>
      </c>
      <c r="AE1141" t="s">
        <v>115</v>
      </c>
    </row>
    <row r="1142" spans="1:31" x14ac:dyDescent="0.3">
      <c r="A1142" t="s">
        <v>69</v>
      </c>
      <c r="B1142" t="s">
        <v>36</v>
      </c>
      <c r="C1142">
        <v>59</v>
      </c>
      <c r="D1142">
        <v>341</v>
      </c>
      <c r="E1142">
        <v>34</v>
      </c>
      <c r="F1142">
        <v>90</v>
      </c>
      <c r="G1142">
        <v>59.9</v>
      </c>
      <c r="H1142">
        <v>2036.6</v>
      </c>
      <c r="I1142">
        <v>18.326000000000001</v>
      </c>
      <c r="J1142">
        <v>2</v>
      </c>
      <c r="K1142">
        <v>1850</v>
      </c>
      <c r="L1142">
        <v>4.3</v>
      </c>
      <c r="M1142">
        <v>21</v>
      </c>
      <c r="N1142">
        <v>9</v>
      </c>
      <c r="O1142">
        <v>1</v>
      </c>
      <c r="P1142">
        <v>9</v>
      </c>
      <c r="Q1142">
        <v>2017</v>
      </c>
      <c r="R1142">
        <v>33.009708740000001</v>
      </c>
      <c r="S1142">
        <v>32560</v>
      </c>
      <c r="T1142">
        <v>55.1</v>
      </c>
      <c r="U1142">
        <v>4.0999999999999996</v>
      </c>
      <c r="V1142">
        <v>17.187027029999999</v>
      </c>
      <c r="W1142">
        <v>59.9</v>
      </c>
      <c r="X1142">
        <v>4.2</v>
      </c>
      <c r="Y1142">
        <v>16.811764709999999</v>
      </c>
      <c r="Z1142">
        <v>59.9</v>
      </c>
      <c r="AA1142">
        <v>4.0999999999999996</v>
      </c>
      <c r="AB1142">
        <v>16.29461538</v>
      </c>
      <c r="AC1142">
        <v>59.9</v>
      </c>
      <c r="AD1142" s="1">
        <v>42984</v>
      </c>
      <c r="AE1142" t="s">
        <v>114</v>
      </c>
    </row>
    <row r="1143" spans="1:31" x14ac:dyDescent="0.3">
      <c r="A1143" t="s">
        <v>25</v>
      </c>
      <c r="B1143" t="s">
        <v>26</v>
      </c>
      <c r="C1143">
        <v>56</v>
      </c>
      <c r="D1143">
        <v>162</v>
      </c>
      <c r="E1143">
        <v>32</v>
      </c>
      <c r="F1143">
        <v>54</v>
      </c>
      <c r="G1143">
        <v>163.19874999999999</v>
      </c>
      <c r="H1143">
        <v>5222.3599999999997</v>
      </c>
      <c r="I1143">
        <v>24.3246875</v>
      </c>
      <c r="J1143">
        <v>5</v>
      </c>
      <c r="K1143">
        <v>9750</v>
      </c>
      <c r="L1143">
        <v>4.4000000000000004</v>
      </c>
      <c r="M1143">
        <v>21</v>
      </c>
      <c r="N1143">
        <v>9</v>
      </c>
      <c r="O1143">
        <v>1</v>
      </c>
      <c r="P1143">
        <v>9</v>
      </c>
      <c r="Q1143">
        <v>2017</v>
      </c>
      <c r="R1143">
        <v>20.779220779999999</v>
      </c>
      <c r="S1143">
        <v>12600</v>
      </c>
      <c r="T1143">
        <v>89.9</v>
      </c>
      <c r="U1143">
        <v>3.9</v>
      </c>
      <c r="V1143">
        <v>18.77652174</v>
      </c>
      <c r="W1143">
        <v>163.39870970000001</v>
      </c>
      <c r="X1143">
        <v>4.4000000000000004</v>
      </c>
      <c r="Y1143">
        <v>24.3246875</v>
      </c>
      <c r="Z1143">
        <v>45.95</v>
      </c>
      <c r="AA1143">
        <v>4</v>
      </c>
      <c r="AB1143">
        <v>15.1</v>
      </c>
      <c r="AC1143">
        <v>199.50980390000001</v>
      </c>
      <c r="AD1143" s="1">
        <v>42982</v>
      </c>
      <c r="AE1143" t="s">
        <v>114</v>
      </c>
    </row>
    <row r="1144" spans="1:31" x14ac:dyDescent="0.3">
      <c r="A1144" t="s">
        <v>41</v>
      </c>
      <c r="B1144" t="s">
        <v>32</v>
      </c>
      <c r="C1144">
        <v>60</v>
      </c>
      <c r="D1144">
        <v>2644</v>
      </c>
      <c r="E1144">
        <v>11</v>
      </c>
      <c r="F1144">
        <v>89</v>
      </c>
      <c r="G1144">
        <v>325</v>
      </c>
      <c r="H1144">
        <v>3575</v>
      </c>
      <c r="I1144">
        <v>19.523636360000001</v>
      </c>
      <c r="J1144">
        <v>6</v>
      </c>
      <c r="K1144">
        <v>400</v>
      </c>
      <c r="L1144">
        <v>4.2</v>
      </c>
      <c r="M1144">
        <v>21</v>
      </c>
      <c r="N1144">
        <v>9</v>
      </c>
      <c r="O1144">
        <v>1</v>
      </c>
      <c r="P1144">
        <v>9</v>
      </c>
      <c r="Q1144">
        <v>2017</v>
      </c>
      <c r="R1144">
        <v>29.729729729999999</v>
      </c>
      <c r="S1144">
        <v>2992</v>
      </c>
      <c r="T1144">
        <v>23.99</v>
      </c>
      <c r="U1144">
        <v>4.3</v>
      </c>
      <c r="V1144">
        <v>16.12</v>
      </c>
      <c r="W1144">
        <v>89.99</v>
      </c>
      <c r="X1144">
        <v>4.0999999999999996</v>
      </c>
      <c r="Y1144">
        <v>13.96428571</v>
      </c>
      <c r="Z1144">
        <v>58.99</v>
      </c>
      <c r="AA1144">
        <v>3.9</v>
      </c>
      <c r="AB1144">
        <v>15.639200000000001</v>
      </c>
      <c r="AC1144">
        <v>325</v>
      </c>
      <c r="AD1144" s="1">
        <v>42982</v>
      </c>
      <c r="AE1144" t="s">
        <v>114</v>
      </c>
    </row>
    <row r="1145" spans="1:31" x14ac:dyDescent="0.3">
      <c r="A1145" t="s">
        <v>56</v>
      </c>
      <c r="B1145" t="s">
        <v>36</v>
      </c>
      <c r="C1145">
        <v>57</v>
      </c>
      <c r="D1145">
        <v>366</v>
      </c>
      <c r="E1145">
        <v>13</v>
      </c>
      <c r="F1145">
        <v>115</v>
      </c>
      <c r="G1145">
        <v>59.900000000000006</v>
      </c>
      <c r="H1145">
        <v>778.7</v>
      </c>
      <c r="I1145">
        <v>16.29461538</v>
      </c>
      <c r="J1145">
        <v>2</v>
      </c>
      <c r="K1145">
        <v>1650</v>
      </c>
      <c r="L1145">
        <v>4.0999999999999996</v>
      </c>
      <c r="M1145">
        <v>21</v>
      </c>
      <c r="N1145">
        <v>9</v>
      </c>
      <c r="O1145">
        <v>1</v>
      </c>
      <c r="P1145">
        <v>9</v>
      </c>
      <c r="Q1145">
        <v>2017</v>
      </c>
      <c r="R1145">
        <v>6.5656565660000004</v>
      </c>
      <c r="S1145">
        <v>19800</v>
      </c>
      <c r="T1145">
        <v>59.9</v>
      </c>
      <c r="U1145">
        <v>4.0999999999999996</v>
      </c>
      <c r="V1145">
        <v>17.187027029999999</v>
      </c>
      <c r="W1145">
        <v>59.9</v>
      </c>
      <c r="X1145">
        <v>4.2</v>
      </c>
      <c r="Y1145">
        <v>16.811764709999999</v>
      </c>
      <c r="Z1145">
        <v>59.9</v>
      </c>
      <c r="AA1145">
        <v>4.0999999999999996</v>
      </c>
      <c r="AB1145">
        <v>16.29461538</v>
      </c>
      <c r="AC1145">
        <v>59.9</v>
      </c>
      <c r="AD1145" s="1">
        <v>42982</v>
      </c>
      <c r="AE1145" t="s">
        <v>123</v>
      </c>
    </row>
    <row r="1146" spans="1:31" x14ac:dyDescent="0.3">
      <c r="A1146" t="s">
        <v>75</v>
      </c>
      <c r="B1146" t="s">
        <v>30</v>
      </c>
      <c r="C1146">
        <v>42</v>
      </c>
      <c r="D1146">
        <v>363</v>
      </c>
      <c r="E1146">
        <v>12</v>
      </c>
      <c r="F1146">
        <v>15</v>
      </c>
      <c r="G1146">
        <v>138.07249999999999</v>
      </c>
      <c r="H1146">
        <v>1656.87</v>
      </c>
      <c r="I1146">
        <v>35.922499999999999</v>
      </c>
      <c r="J1146">
        <v>1</v>
      </c>
      <c r="K1146">
        <v>922</v>
      </c>
      <c r="L1146">
        <v>4.2</v>
      </c>
      <c r="M1146">
        <v>21</v>
      </c>
      <c r="N1146">
        <v>9</v>
      </c>
      <c r="O1146">
        <v>1</v>
      </c>
      <c r="P1146">
        <v>9</v>
      </c>
      <c r="Q1146">
        <v>2017</v>
      </c>
      <c r="R1146">
        <v>12.63157895</v>
      </c>
      <c r="S1146">
        <v>7650</v>
      </c>
      <c r="T1146">
        <v>151.99</v>
      </c>
      <c r="U1146">
        <v>4.2</v>
      </c>
      <c r="V1146">
        <v>43.72272727</v>
      </c>
      <c r="W1146">
        <v>138.59</v>
      </c>
      <c r="X1146">
        <v>4.2</v>
      </c>
      <c r="Y1146">
        <v>35.922499999999999</v>
      </c>
      <c r="Z1146">
        <v>138.59</v>
      </c>
      <c r="AA1146">
        <v>4.2</v>
      </c>
      <c r="AB1146">
        <v>35.922499999999999</v>
      </c>
      <c r="AC1146">
        <v>144.96</v>
      </c>
      <c r="AD1146" s="1">
        <v>42981</v>
      </c>
      <c r="AE1146" t="s">
        <v>122</v>
      </c>
    </row>
    <row r="1147" spans="1:31" x14ac:dyDescent="0.3">
      <c r="A1147" t="s">
        <v>73</v>
      </c>
      <c r="B1147" t="s">
        <v>26</v>
      </c>
      <c r="C1147">
        <v>54</v>
      </c>
      <c r="D1147">
        <v>245</v>
      </c>
      <c r="E1147">
        <v>23</v>
      </c>
      <c r="F1147">
        <v>54</v>
      </c>
      <c r="G1147">
        <v>89.899999999999991</v>
      </c>
      <c r="H1147">
        <v>2067.6999999999998</v>
      </c>
      <c r="I1147">
        <v>18.77652174</v>
      </c>
      <c r="J1147">
        <v>1</v>
      </c>
      <c r="K1147">
        <v>1383</v>
      </c>
      <c r="L1147">
        <v>3.9</v>
      </c>
      <c r="M1147">
        <v>21</v>
      </c>
      <c r="N1147">
        <v>9</v>
      </c>
      <c r="O1147">
        <v>1</v>
      </c>
      <c r="P1147">
        <v>9</v>
      </c>
      <c r="Q1147">
        <v>2017</v>
      </c>
      <c r="R1147">
        <v>6.4066852369999996</v>
      </c>
      <c r="S1147">
        <v>20000</v>
      </c>
      <c r="T1147">
        <v>89.9</v>
      </c>
      <c r="U1147">
        <v>3.9</v>
      </c>
      <c r="V1147">
        <v>18.77652174</v>
      </c>
      <c r="W1147">
        <v>163.39870970000001</v>
      </c>
      <c r="X1147">
        <v>4.4000000000000004</v>
      </c>
      <c r="Y1147">
        <v>24.3246875</v>
      </c>
      <c r="Z1147">
        <v>45.95</v>
      </c>
      <c r="AA1147">
        <v>4</v>
      </c>
      <c r="AB1147">
        <v>15.1</v>
      </c>
      <c r="AC1147">
        <v>89.9</v>
      </c>
      <c r="AD1147" s="1">
        <v>42981</v>
      </c>
      <c r="AE1147" t="s">
        <v>116</v>
      </c>
    </row>
    <row r="1148" spans="1:31" x14ac:dyDescent="0.3">
      <c r="A1148" t="s">
        <v>44</v>
      </c>
      <c r="B1148" t="s">
        <v>33</v>
      </c>
      <c r="C1148">
        <v>46</v>
      </c>
      <c r="D1148">
        <v>501</v>
      </c>
      <c r="E1148">
        <v>1</v>
      </c>
      <c r="F1148">
        <v>90</v>
      </c>
      <c r="G1148">
        <v>339</v>
      </c>
      <c r="H1148">
        <v>339</v>
      </c>
      <c r="I1148">
        <v>13.94</v>
      </c>
      <c r="J1148">
        <v>4</v>
      </c>
      <c r="K1148">
        <v>363</v>
      </c>
      <c r="L1148">
        <v>3.7</v>
      </c>
      <c r="M1148">
        <v>21</v>
      </c>
      <c r="N1148">
        <v>9</v>
      </c>
      <c r="O1148">
        <v>1</v>
      </c>
      <c r="P1148">
        <v>9</v>
      </c>
      <c r="Q1148">
        <v>2017</v>
      </c>
      <c r="R1148">
        <v>3.0303030299999998</v>
      </c>
      <c r="S1148">
        <v>3042</v>
      </c>
      <c r="T1148">
        <v>148.7785714</v>
      </c>
      <c r="U1148">
        <v>4.2</v>
      </c>
      <c r="V1148">
        <v>14.041111109999999</v>
      </c>
      <c r="W1148">
        <v>339</v>
      </c>
      <c r="X1148">
        <v>3.7</v>
      </c>
      <c r="Y1148">
        <v>13.94</v>
      </c>
      <c r="Z1148">
        <v>164.57</v>
      </c>
      <c r="AA1148">
        <v>3.8</v>
      </c>
      <c r="AB1148">
        <v>19.527999999999999</v>
      </c>
      <c r="AC1148">
        <v>339</v>
      </c>
      <c r="AD1148" s="1">
        <v>42981</v>
      </c>
      <c r="AE1148" t="s">
        <v>115</v>
      </c>
    </row>
    <row r="1149" spans="1:31" x14ac:dyDescent="0.3">
      <c r="A1149" t="s">
        <v>84</v>
      </c>
      <c r="B1149" t="s">
        <v>40</v>
      </c>
      <c r="C1149">
        <v>57</v>
      </c>
      <c r="D1149">
        <v>787</v>
      </c>
      <c r="E1149">
        <v>1</v>
      </c>
      <c r="F1149">
        <v>10</v>
      </c>
      <c r="G1149">
        <v>29.5</v>
      </c>
      <c r="H1149">
        <v>29.5</v>
      </c>
      <c r="I1149">
        <v>11.73</v>
      </c>
      <c r="J1149">
        <v>8</v>
      </c>
      <c r="K1149">
        <v>1867</v>
      </c>
      <c r="L1149">
        <v>4.4000000000000004</v>
      </c>
      <c r="M1149">
        <v>21</v>
      </c>
      <c r="N1149">
        <v>9</v>
      </c>
      <c r="O1149">
        <v>1</v>
      </c>
      <c r="P1149">
        <v>9</v>
      </c>
      <c r="Q1149">
        <v>2017</v>
      </c>
      <c r="R1149">
        <v>100</v>
      </c>
      <c r="S1149">
        <v>7776</v>
      </c>
      <c r="T1149">
        <v>99.99</v>
      </c>
      <c r="U1149">
        <v>4.2</v>
      </c>
      <c r="V1149">
        <v>15.93333333</v>
      </c>
      <c r="W1149">
        <v>29.5</v>
      </c>
      <c r="X1149">
        <v>4.4000000000000004</v>
      </c>
      <c r="Y1149">
        <v>11.73</v>
      </c>
      <c r="Z1149">
        <v>29.5</v>
      </c>
      <c r="AA1149">
        <v>4.4000000000000004</v>
      </c>
      <c r="AB1149">
        <v>11.73</v>
      </c>
      <c r="AC1149">
        <v>29.45</v>
      </c>
      <c r="AD1149" s="1">
        <v>42981</v>
      </c>
      <c r="AE1149" t="s">
        <v>122</v>
      </c>
    </row>
    <row r="1150" spans="1:31" x14ac:dyDescent="0.3">
      <c r="A1150" t="s">
        <v>70</v>
      </c>
      <c r="B1150" t="s">
        <v>26</v>
      </c>
      <c r="C1150">
        <v>39</v>
      </c>
      <c r="D1150">
        <v>161</v>
      </c>
      <c r="E1150">
        <v>2</v>
      </c>
      <c r="F1150">
        <v>54</v>
      </c>
      <c r="G1150">
        <v>45.95</v>
      </c>
      <c r="H1150">
        <v>91.9</v>
      </c>
      <c r="I1150">
        <v>14.84</v>
      </c>
      <c r="J1150">
        <v>2</v>
      </c>
      <c r="K1150">
        <v>350</v>
      </c>
      <c r="L1150">
        <v>4</v>
      </c>
      <c r="M1150">
        <v>21</v>
      </c>
      <c r="N1150">
        <v>9</v>
      </c>
      <c r="O1150">
        <v>1</v>
      </c>
      <c r="P1150">
        <v>9</v>
      </c>
      <c r="Q1150">
        <v>2017</v>
      </c>
      <c r="R1150">
        <v>5.5555555559999998</v>
      </c>
      <c r="S1150">
        <v>3800</v>
      </c>
      <c r="T1150">
        <v>89.9</v>
      </c>
      <c r="U1150">
        <v>3.9</v>
      </c>
      <c r="V1150">
        <v>18.77652174</v>
      </c>
      <c r="W1150">
        <v>163.39870970000001</v>
      </c>
      <c r="X1150">
        <v>4.4000000000000004</v>
      </c>
      <c r="Y1150">
        <v>24.3246875</v>
      </c>
      <c r="Z1150">
        <v>45.95</v>
      </c>
      <c r="AA1150">
        <v>4</v>
      </c>
      <c r="AB1150">
        <v>15.1</v>
      </c>
      <c r="AC1150">
        <v>45.95</v>
      </c>
      <c r="AD1150" s="1">
        <v>42981</v>
      </c>
      <c r="AE1150" t="s">
        <v>116</v>
      </c>
    </row>
    <row r="1151" spans="1:31" x14ac:dyDescent="0.3">
      <c r="A1151" t="s">
        <v>47</v>
      </c>
      <c r="B1151" t="s">
        <v>32</v>
      </c>
      <c r="C1151">
        <v>51</v>
      </c>
      <c r="D1151">
        <v>625</v>
      </c>
      <c r="E1151">
        <v>7</v>
      </c>
      <c r="F1151">
        <v>89</v>
      </c>
      <c r="G1151">
        <v>349.90000000000003</v>
      </c>
      <c r="H1151">
        <v>2449.3000000000002</v>
      </c>
      <c r="I1151">
        <v>26.582857140000002</v>
      </c>
      <c r="J1151">
        <v>1</v>
      </c>
      <c r="K1151">
        <v>900</v>
      </c>
      <c r="L1151">
        <v>4.3</v>
      </c>
      <c r="M1151">
        <v>21</v>
      </c>
      <c r="N1151">
        <v>9</v>
      </c>
      <c r="O1151">
        <v>1</v>
      </c>
      <c r="P1151">
        <v>9</v>
      </c>
      <c r="Q1151">
        <v>2017</v>
      </c>
      <c r="R1151">
        <v>10.9375</v>
      </c>
      <c r="S1151">
        <v>11400</v>
      </c>
      <c r="T1151">
        <v>23.99</v>
      </c>
      <c r="U1151">
        <v>4.3</v>
      </c>
      <c r="V1151">
        <v>16.12</v>
      </c>
      <c r="W1151">
        <v>89.99</v>
      </c>
      <c r="X1151">
        <v>4.0999999999999996</v>
      </c>
      <c r="Y1151">
        <v>13.96428571</v>
      </c>
      <c r="Z1151">
        <v>58.99</v>
      </c>
      <c r="AA1151">
        <v>3.9</v>
      </c>
      <c r="AB1151">
        <v>15.639200000000001</v>
      </c>
      <c r="AC1151">
        <v>349.9</v>
      </c>
      <c r="AD1151" s="1">
        <v>42980</v>
      </c>
      <c r="AE1151" t="s">
        <v>114</v>
      </c>
    </row>
    <row r="1152" spans="1:31" x14ac:dyDescent="0.3">
      <c r="A1152" t="s">
        <v>42</v>
      </c>
      <c r="B1152" t="s">
        <v>32</v>
      </c>
      <c r="C1152">
        <v>59</v>
      </c>
      <c r="D1152">
        <v>492</v>
      </c>
      <c r="E1152">
        <v>25</v>
      </c>
      <c r="F1152">
        <v>89</v>
      </c>
      <c r="G1152">
        <v>58.99</v>
      </c>
      <c r="H1152">
        <v>1474.75</v>
      </c>
      <c r="I1152">
        <v>15.639200000000001</v>
      </c>
      <c r="J1152">
        <v>2</v>
      </c>
      <c r="K1152">
        <v>200</v>
      </c>
      <c r="L1152">
        <v>3.9</v>
      </c>
      <c r="M1152">
        <v>21</v>
      </c>
      <c r="N1152">
        <v>9</v>
      </c>
      <c r="O1152">
        <v>1</v>
      </c>
      <c r="P1152">
        <v>9</v>
      </c>
      <c r="Q1152">
        <v>2017</v>
      </c>
      <c r="R1152">
        <v>14.28571429</v>
      </c>
      <c r="S1152">
        <v>3960</v>
      </c>
      <c r="T1152">
        <v>23.99</v>
      </c>
      <c r="U1152">
        <v>4.3</v>
      </c>
      <c r="V1152">
        <v>16.12</v>
      </c>
      <c r="W1152">
        <v>89.99</v>
      </c>
      <c r="X1152">
        <v>4.0999999999999996</v>
      </c>
      <c r="Y1152">
        <v>13.96428571</v>
      </c>
      <c r="Z1152">
        <v>58.99</v>
      </c>
      <c r="AA1152">
        <v>3.9</v>
      </c>
      <c r="AB1152">
        <v>15.639200000000001</v>
      </c>
      <c r="AC1152">
        <v>58.99</v>
      </c>
      <c r="AD1152" s="1">
        <v>42980</v>
      </c>
      <c r="AE1152" t="s">
        <v>115</v>
      </c>
    </row>
    <row r="1153" spans="1:31" x14ac:dyDescent="0.3">
      <c r="A1153" t="s">
        <v>37</v>
      </c>
      <c r="B1153" t="s">
        <v>36</v>
      </c>
      <c r="C1153">
        <v>59</v>
      </c>
      <c r="D1153">
        <v>341</v>
      </c>
      <c r="E1153">
        <v>17</v>
      </c>
      <c r="F1153">
        <v>115</v>
      </c>
      <c r="G1153">
        <v>59.9</v>
      </c>
      <c r="H1153">
        <v>1018.3</v>
      </c>
      <c r="I1153">
        <v>16.811764709999999</v>
      </c>
      <c r="J1153">
        <v>2</v>
      </c>
      <c r="K1153">
        <v>1850</v>
      </c>
      <c r="L1153">
        <v>4.2</v>
      </c>
      <c r="M1153">
        <v>21</v>
      </c>
      <c r="N1153">
        <v>9</v>
      </c>
      <c r="O1153">
        <v>1</v>
      </c>
      <c r="P1153">
        <v>9</v>
      </c>
      <c r="Q1153">
        <v>2017</v>
      </c>
      <c r="R1153">
        <v>7.7625570780000004</v>
      </c>
      <c r="S1153">
        <v>32560</v>
      </c>
      <c r="T1153">
        <v>55.1</v>
      </c>
      <c r="U1153">
        <v>4.0999999999999996</v>
      </c>
      <c r="V1153">
        <v>17.187027029999999</v>
      </c>
      <c r="W1153">
        <v>59.9</v>
      </c>
      <c r="X1153">
        <v>4.2</v>
      </c>
      <c r="Y1153">
        <v>16.811764709999999</v>
      </c>
      <c r="Z1153">
        <v>59.9</v>
      </c>
      <c r="AA1153">
        <v>4.0999999999999996</v>
      </c>
      <c r="AB1153">
        <v>16.29461538</v>
      </c>
      <c r="AC1153">
        <v>59.9</v>
      </c>
      <c r="AD1153" s="1">
        <v>42980</v>
      </c>
      <c r="AE1153" t="s">
        <v>114</v>
      </c>
    </row>
    <row r="1154" spans="1:31" x14ac:dyDescent="0.3">
      <c r="A1154" t="s">
        <v>60</v>
      </c>
      <c r="B1154" t="s">
        <v>33</v>
      </c>
      <c r="C1154">
        <v>35</v>
      </c>
      <c r="D1154">
        <v>591</v>
      </c>
      <c r="E1154">
        <v>10</v>
      </c>
      <c r="F1154">
        <v>54</v>
      </c>
      <c r="G1154">
        <v>160.4</v>
      </c>
      <c r="H1154">
        <v>1604</v>
      </c>
      <c r="I1154">
        <v>17.856000000000002</v>
      </c>
      <c r="J1154">
        <v>3</v>
      </c>
      <c r="K1154">
        <v>444</v>
      </c>
      <c r="L1154">
        <v>4</v>
      </c>
      <c r="M1154">
        <v>21</v>
      </c>
      <c r="N1154">
        <v>9</v>
      </c>
      <c r="O1154">
        <v>1</v>
      </c>
      <c r="P1154">
        <v>9</v>
      </c>
      <c r="Q1154">
        <v>2017</v>
      </c>
      <c r="R1154">
        <v>13.513513509999999</v>
      </c>
      <c r="S1154">
        <v>4480</v>
      </c>
      <c r="T1154">
        <v>148.7785714</v>
      </c>
      <c r="U1154">
        <v>4.2</v>
      </c>
      <c r="V1154">
        <v>14.041111109999999</v>
      </c>
      <c r="W1154">
        <v>160.4</v>
      </c>
      <c r="X1154">
        <v>4</v>
      </c>
      <c r="Y1154">
        <v>17.856000000000002</v>
      </c>
      <c r="Z1154">
        <v>164.57</v>
      </c>
      <c r="AA1154">
        <v>3.8</v>
      </c>
      <c r="AB1154">
        <v>19.527999999999999</v>
      </c>
      <c r="AC1154">
        <v>169.9</v>
      </c>
      <c r="AD1154" s="1">
        <v>42979</v>
      </c>
      <c r="AE1154" t="s">
        <v>115</v>
      </c>
    </row>
    <row r="1155" spans="1:31" x14ac:dyDescent="0.3">
      <c r="A1155" t="s">
        <v>70</v>
      </c>
      <c r="B1155" t="s">
        <v>26</v>
      </c>
      <c r="C1155">
        <v>39</v>
      </c>
      <c r="D1155">
        <v>161</v>
      </c>
      <c r="E1155">
        <v>2</v>
      </c>
      <c r="F1155">
        <v>54</v>
      </c>
      <c r="G1155">
        <v>45.95</v>
      </c>
      <c r="H1155">
        <v>91.9</v>
      </c>
      <c r="I1155">
        <v>14.84</v>
      </c>
      <c r="J1155">
        <v>2</v>
      </c>
      <c r="K1155">
        <v>350</v>
      </c>
      <c r="L1155">
        <v>4</v>
      </c>
      <c r="M1155">
        <v>21</v>
      </c>
      <c r="N1155">
        <v>9</v>
      </c>
      <c r="O1155">
        <v>1</v>
      </c>
      <c r="P1155">
        <v>9</v>
      </c>
      <c r="Q1155">
        <v>2017</v>
      </c>
      <c r="R1155">
        <v>5.5555555559999998</v>
      </c>
      <c r="S1155">
        <v>3800</v>
      </c>
      <c r="T1155">
        <v>89.9</v>
      </c>
      <c r="U1155">
        <v>3.9</v>
      </c>
      <c r="V1155">
        <v>18.77652174</v>
      </c>
      <c r="W1155">
        <v>163.39870970000001</v>
      </c>
      <c r="X1155">
        <v>4.4000000000000004</v>
      </c>
      <c r="Y1155">
        <v>24.3246875</v>
      </c>
      <c r="Z1155">
        <v>45.95</v>
      </c>
      <c r="AA1155">
        <v>4</v>
      </c>
      <c r="AB1155">
        <v>15.1</v>
      </c>
      <c r="AC1155">
        <v>45.95</v>
      </c>
      <c r="AD1155" s="1">
        <v>42979</v>
      </c>
      <c r="AE1155" t="s">
        <v>116</v>
      </c>
    </row>
    <row r="1156" spans="1:31" x14ac:dyDescent="0.3">
      <c r="A1156" t="s">
        <v>55</v>
      </c>
      <c r="B1156" t="s">
        <v>40</v>
      </c>
      <c r="C1156">
        <v>54</v>
      </c>
      <c r="D1156">
        <v>1012</v>
      </c>
      <c r="E1156">
        <v>14</v>
      </c>
      <c r="F1156">
        <v>39</v>
      </c>
      <c r="G1156">
        <v>99.99</v>
      </c>
      <c r="H1156">
        <v>1399.86</v>
      </c>
      <c r="I1156">
        <v>18.975000000000001</v>
      </c>
      <c r="J1156">
        <v>1</v>
      </c>
      <c r="K1156">
        <v>1200</v>
      </c>
      <c r="L1156">
        <v>4.2</v>
      </c>
      <c r="M1156">
        <v>23</v>
      </c>
      <c r="N1156">
        <v>8</v>
      </c>
      <c r="O1156">
        <v>1</v>
      </c>
      <c r="P1156">
        <v>8</v>
      </c>
      <c r="Q1156">
        <v>2017</v>
      </c>
      <c r="R1156">
        <v>12.612612609999999</v>
      </c>
      <c r="S1156">
        <v>15750</v>
      </c>
      <c r="T1156">
        <v>99.99</v>
      </c>
      <c r="U1156">
        <v>4.2</v>
      </c>
      <c r="V1156">
        <v>18.975000000000001</v>
      </c>
      <c r="W1156">
        <v>116.92749999999999</v>
      </c>
      <c r="X1156">
        <v>4.3</v>
      </c>
      <c r="Y1156">
        <v>19.021249999999998</v>
      </c>
      <c r="Z1156">
        <v>99.99</v>
      </c>
      <c r="AA1156">
        <v>4.2</v>
      </c>
      <c r="AB1156">
        <v>18.975000000000001</v>
      </c>
      <c r="AC1156">
        <v>99.99</v>
      </c>
      <c r="AD1156" s="1">
        <v>42978</v>
      </c>
      <c r="AE1156" t="s">
        <v>122</v>
      </c>
    </row>
    <row r="1157" spans="1:31" x14ac:dyDescent="0.3">
      <c r="A1157" t="s">
        <v>71</v>
      </c>
      <c r="B1157" t="s">
        <v>35</v>
      </c>
      <c r="C1157">
        <v>49</v>
      </c>
      <c r="D1157">
        <v>100</v>
      </c>
      <c r="E1157">
        <v>24</v>
      </c>
      <c r="F1157">
        <v>33</v>
      </c>
      <c r="G1157">
        <v>19.900000000000002</v>
      </c>
      <c r="H1157">
        <v>477.6</v>
      </c>
      <c r="I1157">
        <v>16.16375</v>
      </c>
      <c r="J1157">
        <v>4</v>
      </c>
      <c r="K1157">
        <v>150</v>
      </c>
      <c r="L1157">
        <v>4.2</v>
      </c>
      <c r="M1157">
        <v>23</v>
      </c>
      <c r="N1157">
        <v>8</v>
      </c>
      <c r="O1157">
        <v>1</v>
      </c>
      <c r="P1157">
        <v>8</v>
      </c>
      <c r="Q1157">
        <v>2017</v>
      </c>
      <c r="R1157">
        <v>20.33898305</v>
      </c>
      <c r="S1157">
        <v>2304</v>
      </c>
      <c r="T1157">
        <v>24.5</v>
      </c>
      <c r="U1157">
        <v>4.2</v>
      </c>
      <c r="V1157">
        <v>16.16375</v>
      </c>
      <c r="W1157">
        <v>19.899999999999999</v>
      </c>
      <c r="X1157">
        <v>3.9</v>
      </c>
      <c r="Y1157">
        <v>15.832727269999999</v>
      </c>
      <c r="Z1157">
        <v>19.899999999999999</v>
      </c>
      <c r="AA1157">
        <v>4.2</v>
      </c>
      <c r="AB1157">
        <v>16.16375</v>
      </c>
      <c r="AC1157">
        <v>19.899999999999999</v>
      </c>
      <c r="AD1157" s="1">
        <v>42978</v>
      </c>
      <c r="AE1157" t="s">
        <v>122</v>
      </c>
    </row>
    <row r="1158" spans="1:31" x14ac:dyDescent="0.3">
      <c r="A1158" t="s">
        <v>70</v>
      </c>
      <c r="B1158" t="s">
        <v>26</v>
      </c>
      <c r="C1158">
        <v>39</v>
      </c>
      <c r="D1158">
        <v>161</v>
      </c>
      <c r="E1158">
        <v>4</v>
      </c>
      <c r="F1158">
        <v>90</v>
      </c>
      <c r="G1158">
        <v>45.95</v>
      </c>
      <c r="H1158">
        <v>183.8</v>
      </c>
      <c r="I1158">
        <v>14.2875</v>
      </c>
      <c r="J1158">
        <v>2</v>
      </c>
      <c r="K1158">
        <v>350</v>
      </c>
      <c r="L1158">
        <v>4</v>
      </c>
      <c r="M1158">
        <v>23</v>
      </c>
      <c r="N1158">
        <v>8</v>
      </c>
      <c r="O1158">
        <v>1</v>
      </c>
      <c r="P1158">
        <v>8</v>
      </c>
      <c r="Q1158">
        <v>2017</v>
      </c>
      <c r="R1158">
        <v>9.2938733130000006</v>
      </c>
      <c r="S1158">
        <v>3800</v>
      </c>
      <c r="T1158">
        <v>89.9</v>
      </c>
      <c r="U1158">
        <v>3.9</v>
      </c>
      <c r="V1158">
        <v>14.65675676</v>
      </c>
      <c r="W1158">
        <v>199.50980390000001</v>
      </c>
      <c r="X1158">
        <v>4.4000000000000004</v>
      </c>
      <c r="Y1158">
        <v>19.41288462</v>
      </c>
      <c r="Z1158">
        <v>45.95</v>
      </c>
      <c r="AA1158">
        <v>4</v>
      </c>
      <c r="AB1158">
        <v>14.2875</v>
      </c>
      <c r="AC1158">
        <v>45.95</v>
      </c>
      <c r="AD1158" s="1">
        <v>42978</v>
      </c>
      <c r="AE1158" t="s">
        <v>116</v>
      </c>
    </row>
    <row r="1159" spans="1:31" x14ac:dyDescent="0.3">
      <c r="A1159" t="s">
        <v>41</v>
      </c>
      <c r="B1159" t="s">
        <v>32</v>
      </c>
      <c r="C1159">
        <v>60</v>
      </c>
      <c r="D1159">
        <v>2644</v>
      </c>
      <c r="E1159">
        <v>6</v>
      </c>
      <c r="F1159">
        <v>82</v>
      </c>
      <c r="G1159">
        <v>325</v>
      </c>
      <c r="H1159">
        <v>1950</v>
      </c>
      <c r="I1159">
        <v>21.074999999999999</v>
      </c>
      <c r="J1159">
        <v>6</v>
      </c>
      <c r="K1159">
        <v>400</v>
      </c>
      <c r="L1159">
        <v>4.2</v>
      </c>
      <c r="M1159">
        <v>23</v>
      </c>
      <c r="N1159">
        <v>8</v>
      </c>
      <c r="O1159">
        <v>1</v>
      </c>
      <c r="P1159">
        <v>8</v>
      </c>
      <c r="Q1159">
        <v>2017</v>
      </c>
      <c r="R1159">
        <v>16.968867599999999</v>
      </c>
      <c r="S1159">
        <v>2992</v>
      </c>
      <c r="T1159">
        <v>23.39740741</v>
      </c>
      <c r="U1159">
        <v>4.3</v>
      </c>
      <c r="V1159">
        <v>14.27678571</v>
      </c>
      <c r="W1159">
        <v>89.99</v>
      </c>
      <c r="X1159">
        <v>4.0999999999999996</v>
      </c>
      <c r="Y1159">
        <v>13.410555560000001</v>
      </c>
      <c r="Z1159">
        <v>58.99</v>
      </c>
      <c r="AA1159">
        <v>3.9</v>
      </c>
      <c r="AB1159">
        <v>16.240909089999999</v>
      </c>
      <c r="AC1159">
        <v>324.95</v>
      </c>
      <c r="AD1159" s="1">
        <v>42978</v>
      </c>
      <c r="AE1159" t="s">
        <v>114</v>
      </c>
    </row>
    <row r="1160" spans="1:31" x14ac:dyDescent="0.3">
      <c r="A1160" t="s">
        <v>29</v>
      </c>
      <c r="B1160" t="s">
        <v>30</v>
      </c>
      <c r="C1160">
        <v>45</v>
      </c>
      <c r="D1160">
        <v>236</v>
      </c>
      <c r="E1160">
        <v>2</v>
      </c>
      <c r="F1160">
        <v>15</v>
      </c>
      <c r="G1160">
        <v>109.9</v>
      </c>
      <c r="H1160">
        <v>219.8</v>
      </c>
      <c r="I1160">
        <v>10.39</v>
      </c>
      <c r="J1160">
        <v>1</v>
      </c>
      <c r="K1160">
        <v>173</v>
      </c>
      <c r="L1160">
        <v>4</v>
      </c>
      <c r="M1160">
        <v>23</v>
      </c>
      <c r="N1160">
        <v>8</v>
      </c>
      <c r="O1160">
        <v>1</v>
      </c>
      <c r="P1160">
        <v>8</v>
      </c>
      <c r="Q1160">
        <v>2017</v>
      </c>
      <c r="R1160">
        <v>3.1928987809999998</v>
      </c>
      <c r="S1160">
        <v>2808</v>
      </c>
      <c r="T1160">
        <v>145.70428570000001</v>
      </c>
      <c r="U1160">
        <v>4.2</v>
      </c>
      <c r="V1160">
        <v>36.46</v>
      </c>
      <c r="W1160">
        <v>109.9</v>
      </c>
      <c r="X1160">
        <v>4</v>
      </c>
      <c r="Y1160">
        <v>10.39</v>
      </c>
      <c r="Z1160">
        <v>109.9</v>
      </c>
      <c r="AA1160">
        <v>4</v>
      </c>
      <c r="AB1160">
        <v>10.39</v>
      </c>
      <c r="AC1160">
        <v>109.9</v>
      </c>
      <c r="AD1160" s="1">
        <v>42977</v>
      </c>
      <c r="AE1160" t="s">
        <v>116</v>
      </c>
    </row>
    <row r="1161" spans="1:31" x14ac:dyDescent="0.3">
      <c r="A1161" t="s">
        <v>52</v>
      </c>
      <c r="B1161" t="s">
        <v>66</v>
      </c>
      <c r="C1161">
        <v>41</v>
      </c>
      <c r="D1161">
        <v>789</v>
      </c>
      <c r="E1161">
        <v>1</v>
      </c>
      <c r="F1161">
        <v>14</v>
      </c>
      <c r="G1161">
        <v>38.4</v>
      </c>
      <c r="H1161">
        <v>38.4</v>
      </c>
      <c r="I1161">
        <v>15.18928571</v>
      </c>
      <c r="J1161">
        <v>1</v>
      </c>
      <c r="K1161">
        <v>950</v>
      </c>
      <c r="L1161">
        <v>3.8</v>
      </c>
      <c r="M1161">
        <v>23</v>
      </c>
      <c r="N1161">
        <v>8</v>
      </c>
      <c r="O1161">
        <v>1</v>
      </c>
      <c r="P1161">
        <v>8</v>
      </c>
      <c r="Q1161">
        <v>2017</v>
      </c>
      <c r="R1161">
        <v>2.079759863</v>
      </c>
      <c r="S1161">
        <v>14000</v>
      </c>
      <c r="T1161">
        <v>75</v>
      </c>
      <c r="U1161">
        <v>4.0999999999999996</v>
      </c>
      <c r="V1161">
        <v>15.376923079999999</v>
      </c>
      <c r="W1161">
        <v>38.4</v>
      </c>
      <c r="X1161">
        <v>3.7</v>
      </c>
      <c r="Y1161">
        <v>12.105</v>
      </c>
      <c r="Z1161">
        <v>38.4</v>
      </c>
      <c r="AA1161">
        <v>3.8</v>
      </c>
      <c r="AB1161">
        <v>11.85</v>
      </c>
      <c r="AC1161">
        <v>38.35</v>
      </c>
      <c r="AD1161" s="1">
        <v>42977</v>
      </c>
      <c r="AE1161" t="s">
        <v>116</v>
      </c>
    </row>
    <row r="1162" spans="1:31" x14ac:dyDescent="0.3">
      <c r="A1162" t="s">
        <v>62</v>
      </c>
      <c r="B1162" t="s">
        <v>32</v>
      </c>
      <c r="C1162">
        <v>48</v>
      </c>
      <c r="D1162">
        <v>575</v>
      </c>
      <c r="E1162">
        <v>28</v>
      </c>
      <c r="F1162">
        <v>82</v>
      </c>
      <c r="G1162">
        <v>23.275714285714287</v>
      </c>
      <c r="H1162">
        <v>651.72</v>
      </c>
      <c r="I1162">
        <v>14.27678571</v>
      </c>
      <c r="J1162">
        <v>1</v>
      </c>
      <c r="K1162">
        <v>100</v>
      </c>
      <c r="L1162">
        <v>4.3</v>
      </c>
      <c r="M1162">
        <v>23</v>
      </c>
      <c r="N1162">
        <v>8</v>
      </c>
      <c r="O1162">
        <v>1</v>
      </c>
      <c r="P1162">
        <v>8</v>
      </c>
      <c r="Q1162">
        <v>2017</v>
      </c>
      <c r="R1162">
        <v>8.0079365080000002</v>
      </c>
      <c r="S1162">
        <v>4500</v>
      </c>
      <c r="T1162">
        <v>23.39740741</v>
      </c>
      <c r="U1162">
        <v>4.3</v>
      </c>
      <c r="V1162">
        <v>14.27678571</v>
      </c>
      <c r="W1162">
        <v>89.99</v>
      </c>
      <c r="X1162">
        <v>4.0999999999999996</v>
      </c>
      <c r="Y1162">
        <v>13.410555560000001</v>
      </c>
      <c r="Z1162">
        <v>58.99</v>
      </c>
      <c r="AA1162">
        <v>3.9</v>
      </c>
      <c r="AB1162">
        <v>16.240909089999999</v>
      </c>
      <c r="AC1162">
        <v>19.989999999999998</v>
      </c>
      <c r="AD1162" s="1">
        <v>42977</v>
      </c>
      <c r="AE1162" t="s">
        <v>122</v>
      </c>
    </row>
    <row r="1163" spans="1:31" x14ac:dyDescent="0.3">
      <c r="A1163" t="s">
        <v>28</v>
      </c>
      <c r="B1163" t="s">
        <v>35</v>
      </c>
      <c r="C1163">
        <v>56</v>
      </c>
      <c r="D1163">
        <v>237</v>
      </c>
      <c r="E1163">
        <v>11</v>
      </c>
      <c r="F1163">
        <v>33</v>
      </c>
      <c r="G1163">
        <v>19.900000000000002</v>
      </c>
      <c r="H1163">
        <v>218.9</v>
      </c>
      <c r="I1163">
        <v>15.832727269999999</v>
      </c>
      <c r="J1163">
        <v>3</v>
      </c>
      <c r="K1163">
        <v>100</v>
      </c>
      <c r="L1163">
        <v>3.9</v>
      </c>
      <c r="M1163">
        <v>23</v>
      </c>
      <c r="N1163">
        <v>8</v>
      </c>
      <c r="O1163">
        <v>1</v>
      </c>
      <c r="P1163">
        <v>8</v>
      </c>
      <c r="Q1163">
        <v>2017</v>
      </c>
      <c r="R1163">
        <v>15.06849315</v>
      </c>
      <c r="S1163">
        <v>2304</v>
      </c>
      <c r="T1163">
        <v>19.899999999999999</v>
      </c>
      <c r="U1163">
        <v>4.2</v>
      </c>
      <c r="V1163">
        <v>16.16375</v>
      </c>
      <c r="W1163">
        <v>19.899999999999999</v>
      </c>
      <c r="X1163">
        <v>3.9</v>
      </c>
      <c r="Y1163">
        <v>15.832727269999999</v>
      </c>
      <c r="Z1163">
        <v>19.899999999999999</v>
      </c>
      <c r="AA1163">
        <v>3.9</v>
      </c>
      <c r="AB1163">
        <v>15.832727269999999</v>
      </c>
      <c r="AC1163">
        <v>19.899999999999999</v>
      </c>
      <c r="AD1163" s="1">
        <v>42977</v>
      </c>
      <c r="AE1163" t="s">
        <v>123</v>
      </c>
    </row>
    <row r="1164" spans="1:31" x14ac:dyDescent="0.3">
      <c r="A1164" t="s">
        <v>67</v>
      </c>
      <c r="B1164" t="s">
        <v>33</v>
      </c>
      <c r="C1164">
        <v>33</v>
      </c>
      <c r="D1164">
        <v>523</v>
      </c>
      <c r="E1164">
        <v>13</v>
      </c>
      <c r="F1164">
        <v>48</v>
      </c>
      <c r="G1164">
        <v>160.66923076923075</v>
      </c>
      <c r="H1164">
        <v>2088.6999999999998</v>
      </c>
      <c r="I1164">
        <v>15.185384620000001</v>
      </c>
      <c r="J1164">
        <v>3</v>
      </c>
      <c r="K1164">
        <v>584</v>
      </c>
      <c r="L1164">
        <v>4.2</v>
      </c>
      <c r="M1164">
        <v>23</v>
      </c>
      <c r="N1164">
        <v>8</v>
      </c>
      <c r="O1164">
        <v>1</v>
      </c>
      <c r="P1164">
        <v>8</v>
      </c>
      <c r="Q1164">
        <v>2017</v>
      </c>
      <c r="R1164">
        <v>10.043037379999999</v>
      </c>
      <c r="S1164">
        <v>2288</v>
      </c>
      <c r="T1164">
        <v>160.66923080000001</v>
      </c>
      <c r="U1164">
        <v>4.2</v>
      </c>
      <c r="V1164">
        <v>15.185384620000001</v>
      </c>
      <c r="W1164">
        <v>160.66923080000001</v>
      </c>
      <c r="X1164">
        <v>4.2</v>
      </c>
      <c r="Y1164">
        <v>15.185384620000001</v>
      </c>
      <c r="Z1164">
        <v>179.9</v>
      </c>
      <c r="AA1164">
        <v>3.8</v>
      </c>
      <c r="AB1164">
        <v>14.926666669999999</v>
      </c>
      <c r="AC1164">
        <v>161.5909091</v>
      </c>
      <c r="AD1164" s="1">
        <v>42977</v>
      </c>
      <c r="AE1164" t="s">
        <v>122</v>
      </c>
    </row>
    <row r="1165" spans="1:31" x14ac:dyDescent="0.3">
      <c r="A1165" t="s">
        <v>62</v>
      </c>
      <c r="B1165" t="s">
        <v>32</v>
      </c>
      <c r="C1165">
        <v>48</v>
      </c>
      <c r="D1165">
        <v>575</v>
      </c>
      <c r="E1165">
        <v>28</v>
      </c>
      <c r="F1165">
        <v>82</v>
      </c>
      <c r="G1165">
        <v>23.275714285714287</v>
      </c>
      <c r="H1165">
        <v>651.72</v>
      </c>
      <c r="I1165">
        <v>14.27678571</v>
      </c>
      <c r="J1165">
        <v>1</v>
      </c>
      <c r="K1165">
        <v>100</v>
      </c>
      <c r="L1165">
        <v>4.3</v>
      </c>
      <c r="M1165">
        <v>23</v>
      </c>
      <c r="N1165">
        <v>8</v>
      </c>
      <c r="O1165">
        <v>1</v>
      </c>
      <c r="P1165">
        <v>8</v>
      </c>
      <c r="Q1165">
        <v>2017</v>
      </c>
      <c r="R1165">
        <v>8.0079365080000002</v>
      </c>
      <c r="S1165">
        <v>4500</v>
      </c>
      <c r="T1165">
        <v>23.39740741</v>
      </c>
      <c r="U1165">
        <v>4.3</v>
      </c>
      <c r="V1165">
        <v>14.27678571</v>
      </c>
      <c r="W1165">
        <v>89.99</v>
      </c>
      <c r="X1165">
        <v>4.0999999999999996</v>
      </c>
      <c r="Y1165">
        <v>13.410555560000001</v>
      </c>
      <c r="Z1165">
        <v>58.99</v>
      </c>
      <c r="AA1165">
        <v>3.9</v>
      </c>
      <c r="AB1165">
        <v>16.240909089999999</v>
      </c>
      <c r="AC1165">
        <v>19.989999999999998</v>
      </c>
      <c r="AD1165" s="1">
        <v>42976</v>
      </c>
      <c r="AE1165" t="s">
        <v>122</v>
      </c>
    </row>
    <row r="1166" spans="1:31" x14ac:dyDescent="0.3">
      <c r="A1166" t="s">
        <v>24</v>
      </c>
      <c r="B1166" t="s">
        <v>33</v>
      </c>
      <c r="C1166">
        <v>42</v>
      </c>
      <c r="D1166">
        <v>236</v>
      </c>
      <c r="E1166">
        <v>8</v>
      </c>
      <c r="F1166">
        <v>48</v>
      </c>
      <c r="G1166">
        <v>229.9</v>
      </c>
      <c r="H1166">
        <v>1839.2</v>
      </c>
      <c r="I1166">
        <v>15.141249999999999</v>
      </c>
      <c r="J1166">
        <v>1</v>
      </c>
      <c r="K1166">
        <v>342</v>
      </c>
      <c r="L1166">
        <v>4.0999999999999996</v>
      </c>
      <c r="M1166">
        <v>23</v>
      </c>
      <c r="N1166">
        <v>8</v>
      </c>
      <c r="O1166">
        <v>1</v>
      </c>
      <c r="P1166">
        <v>8</v>
      </c>
      <c r="Q1166">
        <v>2017</v>
      </c>
      <c r="R1166">
        <v>12.121212119999999</v>
      </c>
      <c r="S1166">
        <v>3510</v>
      </c>
      <c r="T1166">
        <v>160.66923080000001</v>
      </c>
      <c r="U1166">
        <v>4.2</v>
      </c>
      <c r="V1166">
        <v>15.185384620000001</v>
      </c>
      <c r="W1166">
        <v>229.9</v>
      </c>
      <c r="X1166">
        <v>4.0999999999999996</v>
      </c>
      <c r="Y1166">
        <v>15.141249999999999</v>
      </c>
      <c r="Z1166">
        <v>179.9</v>
      </c>
      <c r="AA1166">
        <v>3.8</v>
      </c>
      <c r="AB1166">
        <v>14.926666669999999</v>
      </c>
      <c r="AC1166">
        <v>229.85</v>
      </c>
      <c r="AD1166" s="1">
        <v>42975</v>
      </c>
      <c r="AE1166" t="s">
        <v>114</v>
      </c>
    </row>
    <row r="1167" spans="1:31" x14ac:dyDescent="0.3">
      <c r="A1167" t="s">
        <v>72</v>
      </c>
      <c r="B1167" t="s">
        <v>66</v>
      </c>
      <c r="C1167">
        <v>44</v>
      </c>
      <c r="D1167">
        <v>903</v>
      </c>
      <c r="E1167">
        <v>13</v>
      </c>
      <c r="F1167">
        <v>14</v>
      </c>
      <c r="G1167">
        <v>75</v>
      </c>
      <c r="H1167">
        <v>975</v>
      </c>
      <c r="I1167">
        <v>15.376923079999999</v>
      </c>
      <c r="J1167">
        <v>6</v>
      </c>
      <c r="K1167">
        <v>2600</v>
      </c>
      <c r="L1167">
        <v>4.0999999999999996</v>
      </c>
      <c r="M1167">
        <v>23</v>
      </c>
      <c r="N1167">
        <v>8</v>
      </c>
      <c r="O1167">
        <v>1</v>
      </c>
      <c r="P1167">
        <v>8</v>
      </c>
      <c r="Q1167">
        <v>2017</v>
      </c>
      <c r="R1167">
        <v>6.0649505120000002</v>
      </c>
      <c r="S1167">
        <v>15000</v>
      </c>
      <c r="T1167">
        <v>75</v>
      </c>
      <c r="U1167">
        <v>4.0999999999999996</v>
      </c>
      <c r="V1167">
        <v>15.376923079999999</v>
      </c>
      <c r="W1167">
        <v>38.4</v>
      </c>
      <c r="X1167">
        <v>3.7</v>
      </c>
      <c r="Y1167">
        <v>12.105</v>
      </c>
      <c r="Z1167">
        <v>75</v>
      </c>
      <c r="AA1167">
        <v>4.0999999999999996</v>
      </c>
      <c r="AB1167">
        <v>15.376923079999999</v>
      </c>
      <c r="AC1167">
        <v>75</v>
      </c>
      <c r="AD1167" s="1">
        <v>42975</v>
      </c>
      <c r="AE1167" t="s">
        <v>114</v>
      </c>
    </row>
    <row r="1168" spans="1:31" x14ac:dyDescent="0.3">
      <c r="A1168" t="s">
        <v>37</v>
      </c>
      <c r="B1168" t="s">
        <v>36</v>
      </c>
      <c r="C1168">
        <v>59</v>
      </c>
      <c r="D1168">
        <v>341</v>
      </c>
      <c r="E1168">
        <v>27</v>
      </c>
      <c r="F1168">
        <v>34</v>
      </c>
      <c r="G1168">
        <v>59.9</v>
      </c>
      <c r="H1168">
        <v>1617.3</v>
      </c>
      <c r="I1168">
        <v>17.68111111</v>
      </c>
      <c r="J1168">
        <v>2</v>
      </c>
      <c r="K1168">
        <v>1750</v>
      </c>
      <c r="L1168">
        <v>4.2</v>
      </c>
      <c r="M1168">
        <v>23</v>
      </c>
      <c r="N1168">
        <v>8</v>
      </c>
      <c r="O1168">
        <v>1</v>
      </c>
      <c r="P1168">
        <v>8</v>
      </c>
      <c r="Q1168">
        <v>2017</v>
      </c>
      <c r="R1168">
        <v>9.0713603060000008</v>
      </c>
      <c r="S1168">
        <v>32560</v>
      </c>
      <c r="T1168">
        <v>59.9</v>
      </c>
      <c r="U1168">
        <v>4.0999999999999996</v>
      </c>
      <c r="V1168">
        <v>18.162307689999999</v>
      </c>
      <c r="W1168">
        <v>59.9</v>
      </c>
      <c r="X1168">
        <v>4.2</v>
      </c>
      <c r="Y1168">
        <v>17.68111111</v>
      </c>
      <c r="Z1168">
        <v>59.9</v>
      </c>
      <c r="AA1168">
        <v>4.0999999999999996</v>
      </c>
      <c r="AB1168">
        <v>18.05043478</v>
      </c>
      <c r="AC1168">
        <v>59.9</v>
      </c>
      <c r="AD1168" s="1">
        <v>42975</v>
      </c>
      <c r="AE1168" t="s">
        <v>123</v>
      </c>
    </row>
    <row r="1169" spans="1:31" x14ac:dyDescent="0.3">
      <c r="A1169" t="s">
        <v>24</v>
      </c>
      <c r="B1169" t="s">
        <v>33</v>
      </c>
      <c r="C1169">
        <v>42</v>
      </c>
      <c r="D1169">
        <v>236</v>
      </c>
      <c r="E1169">
        <v>8</v>
      </c>
      <c r="F1169">
        <v>48</v>
      </c>
      <c r="G1169">
        <v>229.9</v>
      </c>
      <c r="H1169">
        <v>1839.2</v>
      </c>
      <c r="I1169">
        <v>15.141249999999999</v>
      </c>
      <c r="J1169">
        <v>1</v>
      </c>
      <c r="K1169">
        <v>342</v>
      </c>
      <c r="L1169">
        <v>4.0999999999999996</v>
      </c>
      <c r="M1169">
        <v>23</v>
      </c>
      <c r="N1169">
        <v>8</v>
      </c>
      <c r="O1169">
        <v>1</v>
      </c>
      <c r="P1169">
        <v>8</v>
      </c>
      <c r="Q1169">
        <v>2017</v>
      </c>
      <c r="R1169">
        <v>12.121212119999999</v>
      </c>
      <c r="S1169">
        <v>3510</v>
      </c>
      <c r="T1169">
        <v>160.66923080000001</v>
      </c>
      <c r="U1169">
        <v>4.2</v>
      </c>
      <c r="V1169">
        <v>15.185384620000001</v>
      </c>
      <c r="W1169">
        <v>229.9</v>
      </c>
      <c r="X1169">
        <v>4.0999999999999996</v>
      </c>
      <c r="Y1169">
        <v>15.141249999999999</v>
      </c>
      <c r="Z1169">
        <v>179.9</v>
      </c>
      <c r="AA1169">
        <v>3.8</v>
      </c>
      <c r="AB1169">
        <v>14.926666669999999</v>
      </c>
      <c r="AC1169">
        <v>229.85</v>
      </c>
      <c r="AD1169" s="1">
        <v>42974</v>
      </c>
      <c r="AE1169" t="s">
        <v>114</v>
      </c>
    </row>
    <row r="1170" spans="1:31" x14ac:dyDescent="0.3">
      <c r="A1170" t="s">
        <v>63</v>
      </c>
      <c r="B1170" t="s">
        <v>30</v>
      </c>
      <c r="C1170">
        <v>59</v>
      </c>
      <c r="D1170">
        <v>1893</v>
      </c>
      <c r="E1170">
        <v>7</v>
      </c>
      <c r="F1170">
        <v>15</v>
      </c>
      <c r="G1170">
        <v>145.7042857142857</v>
      </c>
      <c r="H1170">
        <v>1019.93</v>
      </c>
      <c r="I1170">
        <v>36.46</v>
      </c>
      <c r="J1170">
        <v>1</v>
      </c>
      <c r="K1170">
        <v>6550</v>
      </c>
      <c r="L1170">
        <v>4.2</v>
      </c>
      <c r="M1170">
        <v>23</v>
      </c>
      <c r="N1170">
        <v>8</v>
      </c>
      <c r="O1170">
        <v>1</v>
      </c>
      <c r="P1170">
        <v>8</v>
      </c>
      <c r="Q1170">
        <v>2017</v>
      </c>
      <c r="R1170">
        <v>5.6866496599999996</v>
      </c>
      <c r="S1170">
        <v>8000</v>
      </c>
      <c r="T1170">
        <v>145.70428570000001</v>
      </c>
      <c r="U1170">
        <v>4.2</v>
      </c>
      <c r="V1170">
        <v>36.46</v>
      </c>
      <c r="W1170">
        <v>145.70428570000001</v>
      </c>
      <c r="X1170">
        <v>4.2</v>
      </c>
      <c r="Y1170">
        <v>36.46</v>
      </c>
      <c r="Z1170">
        <v>145.70428570000001</v>
      </c>
      <c r="AA1170">
        <v>4.2</v>
      </c>
      <c r="AB1170">
        <v>36.46</v>
      </c>
      <c r="AC1170">
        <v>139.99</v>
      </c>
      <c r="AD1170" s="1">
        <v>42974</v>
      </c>
      <c r="AE1170" t="s">
        <v>123</v>
      </c>
    </row>
    <row r="1171" spans="1:31" x14ac:dyDescent="0.3">
      <c r="A1171" t="s">
        <v>45</v>
      </c>
      <c r="B1171" t="s">
        <v>33</v>
      </c>
      <c r="C1171">
        <v>35</v>
      </c>
      <c r="D1171">
        <v>514</v>
      </c>
      <c r="E1171">
        <v>15</v>
      </c>
      <c r="F1171">
        <v>48</v>
      </c>
      <c r="G1171">
        <v>179.9</v>
      </c>
      <c r="H1171">
        <v>2698.5</v>
      </c>
      <c r="I1171">
        <v>14.926666669999999</v>
      </c>
      <c r="J1171">
        <v>2</v>
      </c>
      <c r="K1171">
        <v>4338</v>
      </c>
      <c r="L1171">
        <v>3.8</v>
      </c>
      <c r="M1171">
        <v>23</v>
      </c>
      <c r="N1171">
        <v>8</v>
      </c>
      <c r="O1171">
        <v>1</v>
      </c>
      <c r="P1171">
        <v>8</v>
      </c>
      <c r="Q1171">
        <v>2017</v>
      </c>
      <c r="R1171">
        <v>13.869400969999999</v>
      </c>
      <c r="S1171">
        <v>2856</v>
      </c>
      <c r="T1171">
        <v>160.66923080000001</v>
      </c>
      <c r="U1171">
        <v>4.2</v>
      </c>
      <c r="V1171">
        <v>15.185384620000001</v>
      </c>
      <c r="W1171">
        <v>179.9</v>
      </c>
      <c r="X1171">
        <v>3.8</v>
      </c>
      <c r="Y1171">
        <v>14.926666669999999</v>
      </c>
      <c r="Z1171">
        <v>179.9</v>
      </c>
      <c r="AA1171">
        <v>3.8</v>
      </c>
      <c r="AB1171">
        <v>14.926666669999999</v>
      </c>
      <c r="AC1171">
        <v>197.38300000000001</v>
      </c>
      <c r="AD1171" s="1">
        <v>42974</v>
      </c>
      <c r="AE1171" t="s">
        <v>115</v>
      </c>
    </row>
    <row r="1172" spans="1:31" x14ac:dyDescent="0.3">
      <c r="A1172" t="s">
        <v>28</v>
      </c>
      <c r="B1172" t="s">
        <v>35</v>
      </c>
      <c r="C1172">
        <v>56</v>
      </c>
      <c r="D1172">
        <v>237</v>
      </c>
      <c r="E1172">
        <v>11</v>
      </c>
      <c r="F1172">
        <v>33</v>
      </c>
      <c r="G1172">
        <v>19.900000000000002</v>
      </c>
      <c r="H1172">
        <v>218.9</v>
      </c>
      <c r="I1172">
        <v>15.832727269999999</v>
      </c>
      <c r="J1172">
        <v>3</v>
      </c>
      <c r="K1172">
        <v>100</v>
      </c>
      <c r="L1172">
        <v>3.9</v>
      </c>
      <c r="M1172">
        <v>23</v>
      </c>
      <c r="N1172">
        <v>8</v>
      </c>
      <c r="O1172">
        <v>1</v>
      </c>
      <c r="P1172">
        <v>8</v>
      </c>
      <c r="Q1172">
        <v>2017</v>
      </c>
      <c r="R1172">
        <v>15.06849315</v>
      </c>
      <c r="S1172">
        <v>2304</v>
      </c>
      <c r="T1172">
        <v>19.899999999999999</v>
      </c>
      <c r="U1172">
        <v>4.2</v>
      </c>
      <c r="V1172">
        <v>16.16375</v>
      </c>
      <c r="W1172">
        <v>19.899999999999999</v>
      </c>
      <c r="X1172">
        <v>3.9</v>
      </c>
      <c r="Y1172">
        <v>15.832727269999999</v>
      </c>
      <c r="Z1172">
        <v>19.899999999999999</v>
      </c>
      <c r="AA1172">
        <v>3.9</v>
      </c>
      <c r="AB1172">
        <v>15.832727269999999</v>
      </c>
      <c r="AC1172">
        <v>19.899999999999999</v>
      </c>
      <c r="AD1172" s="1">
        <v>42974</v>
      </c>
      <c r="AE1172" t="s">
        <v>123</v>
      </c>
    </row>
    <row r="1173" spans="1:31" x14ac:dyDescent="0.3">
      <c r="A1173" t="s">
        <v>57</v>
      </c>
      <c r="B1173" t="s">
        <v>40</v>
      </c>
      <c r="C1173">
        <v>54</v>
      </c>
      <c r="D1173">
        <v>995</v>
      </c>
      <c r="E1173">
        <v>8</v>
      </c>
      <c r="F1173">
        <v>39</v>
      </c>
      <c r="G1173">
        <v>99.99</v>
      </c>
      <c r="H1173">
        <v>799.92</v>
      </c>
      <c r="I1173">
        <v>18.228750000000002</v>
      </c>
      <c r="J1173">
        <v>1</v>
      </c>
      <c r="K1173">
        <v>4475</v>
      </c>
      <c r="L1173">
        <v>4.3</v>
      </c>
      <c r="M1173">
        <v>23</v>
      </c>
      <c r="N1173">
        <v>8</v>
      </c>
      <c r="O1173">
        <v>1</v>
      </c>
      <c r="P1173">
        <v>8</v>
      </c>
      <c r="Q1173">
        <v>2017</v>
      </c>
      <c r="R1173">
        <v>10.958904110000001</v>
      </c>
      <c r="S1173">
        <v>32736</v>
      </c>
      <c r="T1173">
        <v>99.99</v>
      </c>
      <c r="U1173">
        <v>4.2</v>
      </c>
      <c r="V1173">
        <v>18.975000000000001</v>
      </c>
      <c r="W1173">
        <v>116.92749999999999</v>
      </c>
      <c r="X1173">
        <v>4.3</v>
      </c>
      <c r="Y1173">
        <v>19.021249999999998</v>
      </c>
      <c r="Z1173">
        <v>99.99</v>
      </c>
      <c r="AA1173">
        <v>4.3</v>
      </c>
      <c r="AB1173">
        <v>18.228750000000002</v>
      </c>
      <c r="AC1173">
        <v>99.99</v>
      </c>
      <c r="AD1173" s="1">
        <v>42973</v>
      </c>
      <c r="AE1173" t="s">
        <v>122</v>
      </c>
    </row>
    <row r="1174" spans="1:31" x14ac:dyDescent="0.3">
      <c r="A1174" t="s">
        <v>83</v>
      </c>
      <c r="B1174" t="s">
        <v>36</v>
      </c>
      <c r="C1174">
        <v>36</v>
      </c>
      <c r="D1174">
        <v>450</v>
      </c>
      <c r="E1174">
        <v>7</v>
      </c>
      <c r="F1174">
        <v>113</v>
      </c>
      <c r="G1174">
        <v>97.571428571428569</v>
      </c>
      <c r="H1174">
        <v>683</v>
      </c>
      <c r="I1174">
        <v>39.897500000000001</v>
      </c>
      <c r="J1174">
        <v>1</v>
      </c>
      <c r="K1174">
        <v>9000</v>
      </c>
      <c r="L1174">
        <v>4.0999999999999996</v>
      </c>
      <c r="M1174">
        <v>23</v>
      </c>
      <c r="N1174">
        <v>8</v>
      </c>
      <c r="O1174">
        <v>1</v>
      </c>
      <c r="P1174">
        <v>8</v>
      </c>
      <c r="Q1174">
        <v>2017</v>
      </c>
      <c r="R1174">
        <v>6.6666666670000003</v>
      </c>
      <c r="S1174">
        <v>19656</v>
      </c>
      <c r="T1174">
        <v>59.9</v>
      </c>
      <c r="U1174">
        <v>4.0999999999999996</v>
      </c>
      <c r="V1174">
        <v>18.162307689999999</v>
      </c>
      <c r="W1174">
        <v>59.9</v>
      </c>
      <c r="X1174">
        <v>4.2</v>
      </c>
      <c r="Y1174">
        <v>17.68111111</v>
      </c>
      <c r="Z1174">
        <v>59.9</v>
      </c>
      <c r="AA1174">
        <v>4.0999999999999996</v>
      </c>
      <c r="AB1174">
        <v>18.05043478</v>
      </c>
      <c r="AC1174">
        <v>89</v>
      </c>
      <c r="AD1174" s="1">
        <v>42973</v>
      </c>
      <c r="AE1174" t="s">
        <v>115</v>
      </c>
    </row>
    <row r="1175" spans="1:31" x14ac:dyDescent="0.3">
      <c r="A1175" t="s">
        <v>60</v>
      </c>
      <c r="B1175" t="s">
        <v>33</v>
      </c>
      <c r="C1175">
        <v>35</v>
      </c>
      <c r="D1175">
        <v>591</v>
      </c>
      <c r="E1175">
        <v>5</v>
      </c>
      <c r="F1175">
        <v>48</v>
      </c>
      <c r="G1175">
        <v>169.9</v>
      </c>
      <c r="H1175">
        <v>849.5</v>
      </c>
      <c r="I1175">
        <v>17.084</v>
      </c>
      <c r="J1175">
        <v>3</v>
      </c>
      <c r="K1175">
        <v>444</v>
      </c>
      <c r="L1175">
        <v>4</v>
      </c>
      <c r="M1175">
        <v>23</v>
      </c>
      <c r="N1175">
        <v>8</v>
      </c>
      <c r="O1175">
        <v>1</v>
      </c>
      <c r="P1175">
        <v>8</v>
      </c>
      <c r="Q1175">
        <v>2017</v>
      </c>
      <c r="R1175">
        <v>5.4617117119999996</v>
      </c>
      <c r="S1175">
        <v>4480</v>
      </c>
      <c r="T1175">
        <v>160.66923080000001</v>
      </c>
      <c r="U1175">
        <v>4.2</v>
      </c>
      <c r="V1175">
        <v>15.185384620000001</v>
      </c>
      <c r="W1175">
        <v>169.9</v>
      </c>
      <c r="X1175">
        <v>4</v>
      </c>
      <c r="Y1175">
        <v>17.084</v>
      </c>
      <c r="Z1175">
        <v>179.9</v>
      </c>
      <c r="AA1175">
        <v>3.8</v>
      </c>
      <c r="AB1175">
        <v>14.926666669999999</v>
      </c>
      <c r="AC1175">
        <v>171.792</v>
      </c>
      <c r="AD1175" s="1">
        <v>42973</v>
      </c>
      <c r="AE1175" t="s">
        <v>122</v>
      </c>
    </row>
    <row r="1176" spans="1:31" x14ac:dyDescent="0.3">
      <c r="A1176" t="s">
        <v>71</v>
      </c>
      <c r="B1176" t="s">
        <v>35</v>
      </c>
      <c r="C1176">
        <v>49</v>
      </c>
      <c r="D1176">
        <v>100</v>
      </c>
      <c r="E1176">
        <v>24</v>
      </c>
      <c r="F1176">
        <v>33</v>
      </c>
      <c r="G1176">
        <v>19.900000000000002</v>
      </c>
      <c r="H1176">
        <v>477.6</v>
      </c>
      <c r="I1176">
        <v>16.16375</v>
      </c>
      <c r="J1176">
        <v>4</v>
      </c>
      <c r="K1176">
        <v>150</v>
      </c>
      <c r="L1176">
        <v>4.2</v>
      </c>
      <c r="M1176">
        <v>23</v>
      </c>
      <c r="N1176">
        <v>8</v>
      </c>
      <c r="O1176">
        <v>1</v>
      </c>
      <c r="P1176">
        <v>8</v>
      </c>
      <c r="Q1176">
        <v>2017</v>
      </c>
      <c r="R1176">
        <v>20.33898305</v>
      </c>
      <c r="S1176">
        <v>2304</v>
      </c>
      <c r="T1176">
        <v>24.5</v>
      </c>
      <c r="U1176">
        <v>4.2</v>
      </c>
      <c r="V1176">
        <v>16.16375</v>
      </c>
      <c r="W1176">
        <v>19.899999999999999</v>
      </c>
      <c r="X1176">
        <v>3.9</v>
      </c>
      <c r="Y1176">
        <v>15.832727269999999</v>
      </c>
      <c r="Z1176">
        <v>19.899999999999999</v>
      </c>
      <c r="AA1176">
        <v>4.2</v>
      </c>
      <c r="AB1176">
        <v>16.16375</v>
      </c>
      <c r="AC1176">
        <v>19.899999999999999</v>
      </c>
      <c r="AD1176" s="1">
        <v>42973</v>
      </c>
      <c r="AE1176" t="s">
        <v>122</v>
      </c>
    </row>
    <row r="1177" spans="1:31" x14ac:dyDescent="0.3">
      <c r="A1177" t="s">
        <v>25</v>
      </c>
      <c r="B1177" t="s">
        <v>26</v>
      </c>
      <c r="C1177">
        <v>56</v>
      </c>
      <c r="D1177">
        <v>162</v>
      </c>
      <c r="E1177">
        <v>52</v>
      </c>
      <c r="F1177">
        <v>90</v>
      </c>
      <c r="G1177">
        <v>199.51923076923077</v>
      </c>
      <c r="H1177">
        <v>10375</v>
      </c>
      <c r="I1177">
        <v>19.41288462</v>
      </c>
      <c r="J1177">
        <v>5</v>
      </c>
      <c r="K1177">
        <v>9750</v>
      </c>
      <c r="L1177">
        <v>4.4000000000000004</v>
      </c>
      <c r="M1177">
        <v>23</v>
      </c>
      <c r="N1177">
        <v>8</v>
      </c>
      <c r="O1177">
        <v>1</v>
      </c>
      <c r="P1177">
        <v>8</v>
      </c>
      <c r="Q1177">
        <v>2017</v>
      </c>
      <c r="R1177">
        <v>33.766233769999999</v>
      </c>
      <c r="S1177">
        <v>12600</v>
      </c>
      <c r="T1177">
        <v>89.9</v>
      </c>
      <c r="U1177">
        <v>3.9</v>
      </c>
      <c r="V1177">
        <v>14.65675676</v>
      </c>
      <c r="W1177">
        <v>199.50980390000001</v>
      </c>
      <c r="X1177">
        <v>4.4000000000000004</v>
      </c>
      <c r="Y1177">
        <v>19.41288462</v>
      </c>
      <c r="Z1177">
        <v>45.95</v>
      </c>
      <c r="AA1177">
        <v>4</v>
      </c>
      <c r="AB1177">
        <v>14.2875</v>
      </c>
      <c r="AC1177">
        <v>205</v>
      </c>
      <c r="AD1177" s="1">
        <v>42973</v>
      </c>
      <c r="AE1177" t="s">
        <v>114</v>
      </c>
    </row>
    <row r="1178" spans="1:31" x14ac:dyDescent="0.3">
      <c r="A1178" t="s">
        <v>28</v>
      </c>
      <c r="B1178" t="s">
        <v>35</v>
      </c>
      <c r="C1178">
        <v>56</v>
      </c>
      <c r="D1178">
        <v>237</v>
      </c>
      <c r="E1178">
        <v>11</v>
      </c>
      <c r="F1178">
        <v>33</v>
      </c>
      <c r="G1178">
        <v>19.900000000000002</v>
      </c>
      <c r="H1178">
        <v>218.9</v>
      </c>
      <c r="I1178">
        <v>15.832727269999999</v>
      </c>
      <c r="J1178">
        <v>3</v>
      </c>
      <c r="K1178">
        <v>100</v>
      </c>
      <c r="L1178">
        <v>3.9</v>
      </c>
      <c r="M1178">
        <v>23</v>
      </c>
      <c r="N1178">
        <v>8</v>
      </c>
      <c r="O1178">
        <v>1</v>
      </c>
      <c r="P1178">
        <v>8</v>
      </c>
      <c r="Q1178">
        <v>2017</v>
      </c>
      <c r="R1178">
        <v>15.06849315</v>
      </c>
      <c r="S1178">
        <v>2304</v>
      </c>
      <c r="T1178">
        <v>19.899999999999999</v>
      </c>
      <c r="U1178">
        <v>4.2</v>
      </c>
      <c r="V1178">
        <v>16.16375</v>
      </c>
      <c r="W1178">
        <v>19.899999999999999</v>
      </c>
      <c r="X1178">
        <v>3.9</v>
      </c>
      <c r="Y1178">
        <v>15.832727269999999</v>
      </c>
      <c r="Z1178">
        <v>19.899999999999999</v>
      </c>
      <c r="AA1178">
        <v>3.9</v>
      </c>
      <c r="AB1178">
        <v>15.832727269999999</v>
      </c>
      <c r="AC1178">
        <v>19.899999999999999</v>
      </c>
      <c r="AD1178" s="1">
        <v>42972</v>
      </c>
      <c r="AE1178" t="s">
        <v>123</v>
      </c>
    </row>
    <row r="1179" spans="1:31" x14ac:dyDescent="0.3">
      <c r="A1179" t="s">
        <v>63</v>
      </c>
      <c r="B1179" t="s">
        <v>30</v>
      </c>
      <c r="C1179">
        <v>59</v>
      </c>
      <c r="D1179">
        <v>1893</v>
      </c>
      <c r="E1179">
        <v>7</v>
      </c>
      <c r="F1179">
        <v>15</v>
      </c>
      <c r="G1179">
        <v>145.7042857142857</v>
      </c>
      <c r="H1179">
        <v>1019.93</v>
      </c>
      <c r="I1179">
        <v>36.46</v>
      </c>
      <c r="J1179">
        <v>1</v>
      </c>
      <c r="K1179">
        <v>6550</v>
      </c>
      <c r="L1179">
        <v>4.2</v>
      </c>
      <c r="M1179">
        <v>23</v>
      </c>
      <c r="N1179">
        <v>8</v>
      </c>
      <c r="O1179">
        <v>1</v>
      </c>
      <c r="P1179">
        <v>8</v>
      </c>
      <c r="Q1179">
        <v>2017</v>
      </c>
      <c r="R1179">
        <v>5.6866496599999996</v>
      </c>
      <c r="S1179">
        <v>8000</v>
      </c>
      <c r="T1179">
        <v>145.70428570000001</v>
      </c>
      <c r="U1179">
        <v>4.2</v>
      </c>
      <c r="V1179">
        <v>36.46</v>
      </c>
      <c r="W1179">
        <v>145.70428570000001</v>
      </c>
      <c r="X1179">
        <v>4.2</v>
      </c>
      <c r="Y1179">
        <v>36.46</v>
      </c>
      <c r="Z1179">
        <v>145.70428570000001</v>
      </c>
      <c r="AA1179">
        <v>4.2</v>
      </c>
      <c r="AB1179">
        <v>36.46</v>
      </c>
      <c r="AC1179">
        <v>139.99</v>
      </c>
      <c r="AD1179" s="1">
        <v>42971</v>
      </c>
      <c r="AE1179" t="s">
        <v>123</v>
      </c>
    </row>
    <row r="1180" spans="1:31" x14ac:dyDescent="0.3">
      <c r="A1180" t="s">
        <v>44</v>
      </c>
      <c r="B1180" t="s">
        <v>33</v>
      </c>
      <c r="C1180">
        <v>46</v>
      </c>
      <c r="D1180">
        <v>501</v>
      </c>
      <c r="E1180">
        <v>2</v>
      </c>
      <c r="F1180">
        <v>48</v>
      </c>
      <c r="G1180">
        <v>339</v>
      </c>
      <c r="H1180">
        <v>678</v>
      </c>
      <c r="I1180">
        <v>13.845000000000001</v>
      </c>
      <c r="J1180">
        <v>4</v>
      </c>
      <c r="K1180">
        <v>363</v>
      </c>
      <c r="L1180">
        <v>3.7</v>
      </c>
      <c r="M1180">
        <v>23</v>
      </c>
      <c r="N1180">
        <v>8</v>
      </c>
      <c r="O1180">
        <v>1</v>
      </c>
      <c r="P1180">
        <v>8</v>
      </c>
      <c r="Q1180">
        <v>2017</v>
      </c>
      <c r="R1180">
        <v>6.0606060609999997</v>
      </c>
      <c r="S1180">
        <v>3042</v>
      </c>
      <c r="T1180">
        <v>160.66923080000001</v>
      </c>
      <c r="U1180">
        <v>4.2</v>
      </c>
      <c r="V1180">
        <v>15.185384620000001</v>
      </c>
      <c r="W1180">
        <v>339</v>
      </c>
      <c r="X1180">
        <v>3.7</v>
      </c>
      <c r="Y1180">
        <v>13.845000000000001</v>
      </c>
      <c r="Z1180">
        <v>179.9</v>
      </c>
      <c r="AA1180">
        <v>3.8</v>
      </c>
      <c r="AB1180">
        <v>14.926666669999999</v>
      </c>
      <c r="AC1180">
        <v>338.95</v>
      </c>
      <c r="AD1180" s="1">
        <v>42971</v>
      </c>
      <c r="AE1180" t="s">
        <v>115</v>
      </c>
    </row>
    <row r="1181" spans="1:31" x14ac:dyDescent="0.3">
      <c r="A1181" t="s">
        <v>25</v>
      </c>
      <c r="B1181" t="s">
        <v>26</v>
      </c>
      <c r="C1181">
        <v>56</v>
      </c>
      <c r="D1181">
        <v>162</v>
      </c>
      <c r="E1181">
        <v>52</v>
      </c>
      <c r="F1181">
        <v>90</v>
      </c>
      <c r="G1181">
        <v>199.51923076923077</v>
      </c>
      <c r="H1181">
        <v>10375</v>
      </c>
      <c r="I1181">
        <v>19.41288462</v>
      </c>
      <c r="J1181">
        <v>5</v>
      </c>
      <c r="K1181">
        <v>9750</v>
      </c>
      <c r="L1181">
        <v>4.4000000000000004</v>
      </c>
      <c r="M1181">
        <v>23</v>
      </c>
      <c r="N1181">
        <v>8</v>
      </c>
      <c r="O1181">
        <v>1</v>
      </c>
      <c r="P1181">
        <v>8</v>
      </c>
      <c r="Q1181">
        <v>2017</v>
      </c>
      <c r="R1181">
        <v>33.766233769999999</v>
      </c>
      <c r="S1181">
        <v>12600</v>
      </c>
      <c r="T1181">
        <v>89.9</v>
      </c>
      <c r="U1181">
        <v>3.9</v>
      </c>
      <c r="V1181">
        <v>14.65675676</v>
      </c>
      <c r="W1181">
        <v>199.50980390000001</v>
      </c>
      <c r="X1181">
        <v>4.4000000000000004</v>
      </c>
      <c r="Y1181">
        <v>19.41288462</v>
      </c>
      <c r="Z1181">
        <v>45.95</v>
      </c>
      <c r="AA1181">
        <v>4</v>
      </c>
      <c r="AB1181">
        <v>14.2875</v>
      </c>
      <c r="AC1181">
        <v>205</v>
      </c>
      <c r="AD1181" s="1">
        <v>42971</v>
      </c>
      <c r="AE1181" t="s">
        <v>114</v>
      </c>
    </row>
    <row r="1182" spans="1:31" x14ac:dyDescent="0.3">
      <c r="A1182" t="s">
        <v>24</v>
      </c>
      <c r="B1182" t="s">
        <v>33</v>
      </c>
      <c r="C1182">
        <v>42</v>
      </c>
      <c r="D1182">
        <v>236</v>
      </c>
      <c r="E1182">
        <v>8</v>
      </c>
      <c r="F1182">
        <v>48</v>
      </c>
      <c r="G1182">
        <v>229.9</v>
      </c>
      <c r="H1182">
        <v>1839.2</v>
      </c>
      <c r="I1182">
        <v>15.141249999999999</v>
      </c>
      <c r="J1182">
        <v>1</v>
      </c>
      <c r="K1182">
        <v>342</v>
      </c>
      <c r="L1182">
        <v>4.0999999999999996</v>
      </c>
      <c r="M1182">
        <v>23</v>
      </c>
      <c r="N1182">
        <v>8</v>
      </c>
      <c r="O1182">
        <v>1</v>
      </c>
      <c r="P1182">
        <v>8</v>
      </c>
      <c r="Q1182">
        <v>2017</v>
      </c>
      <c r="R1182">
        <v>12.121212119999999</v>
      </c>
      <c r="S1182">
        <v>3510</v>
      </c>
      <c r="T1182">
        <v>160.66923080000001</v>
      </c>
      <c r="U1182">
        <v>4.2</v>
      </c>
      <c r="V1182">
        <v>15.185384620000001</v>
      </c>
      <c r="W1182">
        <v>229.9</v>
      </c>
      <c r="X1182">
        <v>4.0999999999999996</v>
      </c>
      <c r="Y1182">
        <v>15.141249999999999</v>
      </c>
      <c r="Z1182">
        <v>179.9</v>
      </c>
      <c r="AA1182">
        <v>3.8</v>
      </c>
      <c r="AB1182">
        <v>14.926666669999999</v>
      </c>
      <c r="AC1182">
        <v>229.85</v>
      </c>
      <c r="AD1182" s="1">
        <v>42970</v>
      </c>
      <c r="AE1182" t="s">
        <v>114</v>
      </c>
    </row>
    <row r="1183" spans="1:31" x14ac:dyDescent="0.3">
      <c r="A1183" t="s">
        <v>52</v>
      </c>
      <c r="B1183" t="s">
        <v>66</v>
      </c>
      <c r="C1183">
        <v>41</v>
      </c>
      <c r="D1183">
        <v>789</v>
      </c>
      <c r="E1183">
        <v>1</v>
      </c>
      <c r="F1183">
        <v>14</v>
      </c>
      <c r="G1183">
        <v>38.4</v>
      </c>
      <c r="H1183">
        <v>38.4</v>
      </c>
      <c r="I1183">
        <v>15.18928571</v>
      </c>
      <c r="J1183">
        <v>1</v>
      </c>
      <c r="K1183">
        <v>950</v>
      </c>
      <c r="L1183">
        <v>3.8</v>
      </c>
      <c r="M1183">
        <v>23</v>
      </c>
      <c r="N1183">
        <v>8</v>
      </c>
      <c r="O1183">
        <v>1</v>
      </c>
      <c r="P1183">
        <v>8</v>
      </c>
      <c r="Q1183">
        <v>2017</v>
      </c>
      <c r="R1183">
        <v>2.079759863</v>
      </c>
      <c r="S1183">
        <v>14000</v>
      </c>
      <c r="T1183">
        <v>75</v>
      </c>
      <c r="U1183">
        <v>4.0999999999999996</v>
      </c>
      <c r="V1183">
        <v>15.376923079999999</v>
      </c>
      <c r="W1183">
        <v>38.4</v>
      </c>
      <c r="X1183">
        <v>3.7</v>
      </c>
      <c r="Y1183">
        <v>12.105</v>
      </c>
      <c r="Z1183">
        <v>38.4</v>
      </c>
      <c r="AA1183">
        <v>3.8</v>
      </c>
      <c r="AB1183">
        <v>11.85</v>
      </c>
      <c r="AC1183">
        <v>38.35</v>
      </c>
      <c r="AD1183" s="1">
        <v>42970</v>
      </c>
      <c r="AE1183" t="s">
        <v>116</v>
      </c>
    </row>
    <row r="1184" spans="1:31" x14ac:dyDescent="0.3">
      <c r="A1184" t="s">
        <v>83</v>
      </c>
      <c r="B1184" t="s">
        <v>36</v>
      </c>
      <c r="C1184">
        <v>36</v>
      </c>
      <c r="D1184">
        <v>450</v>
      </c>
      <c r="E1184">
        <v>7</v>
      </c>
      <c r="F1184">
        <v>113</v>
      </c>
      <c r="G1184">
        <v>97.571428571428569</v>
      </c>
      <c r="H1184">
        <v>683</v>
      </c>
      <c r="I1184">
        <v>39.897500000000001</v>
      </c>
      <c r="J1184">
        <v>1</v>
      </c>
      <c r="K1184">
        <v>9000</v>
      </c>
      <c r="L1184">
        <v>4.0999999999999996</v>
      </c>
      <c r="M1184">
        <v>23</v>
      </c>
      <c r="N1184">
        <v>8</v>
      </c>
      <c r="O1184">
        <v>1</v>
      </c>
      <c r="P1184">
        <v>8</v>
      </c>
      <c r="Q1184">
        <v>2017</v>
      </c>
      <c r="R1184">
        <v>6.6666666670000003</v>
      </c>
      <c r="S1184">
        <v>19656</v>
      </c>
      <c r="T1184">
        <v>59.9</v>
      </c>
      <c r="U1184">
        <v>4.0999999999999996</v>
      </c>
      <c r="V1184">
        <v>18.162307689999999</v>
      </c>
      <c r="W1184">
        <v>59.9</v>
      </c>
      <c r="X1184">
        <v>4.2</v>
      </c>
      <c r="Y1184">
        <v>17.68111111</v>
      </c>
      <c r="Z1184">
        <v>59.9</v>
      </c>
      <c r="AA1184">
        <v>4.0999999999999996</v>
      </c>
      <c r="AB1184">
        <v>18.05043478</v>
      </c>
      <c r="AC1184">
        <v>89</v>
      </c>
      <c r="AD1184" s="1">
        <v>42970</v>
      </c>
      <c r="AE1184" t="s">
        <v>115</v>
      </c>
    </row>
    <row r="1185" spans="1:31" x14ac:dyDescent="0.3">
      <c r="A1185" t="s">
        <v>73</v>
      </c>
      <c r="B1185" t="s">
        <v>26</v>
      </c>
      <c r="C1185">
        <v>54</v>
      </c>
      <c r="D1185">
        <v>245</v>
      </c>
      <c r="E1185">
        <v>37</v>
      </c>
      <c r="F1185">
        <v>90</v>
      </c>
      <c r="G1185">
        <v>89.9</v>
      </c>
      <c r="H1185">
        <v>3326.3</v>
      </c>
      <c r="I1185">
        <v>14.769215689999999</v>
      </c>
      <c r="J1185">
        <v>1</v>
      </c>
      <c r="K1185">
        <v>1383</v>
      </c>
      <c r="L1185">
        <v>3.9</v>
      </c>
      <c r="M1185">
        <v>23</v>
      </c>
      <c r="N1185">
        <v>8</v>
      </c>
      <c r="O1185">
        <v>1</v>
      </c>
      <c r="P1185">
        <v>8</v>
      </c>
      <c r="Q1185">
        <v>2017</v>
      </c>
      <c r="R1185">
        <v>7.8875783430000004</v>
      </c>
      <c r="S1185">
        <v>20000</v>
      </c>
      <c r="T1185">
        <v>89.9</v>
      </c>
      <c r="U1185">
        <v>3.9</v>
      </c>
      <c r="V1185">
        <v>14.65675676</v>
      </c>
      <c r="W1185">
        <v>199.50980390000001</v>
      </c>
      <c r="X1185">
        <v>4.4000000000000004</v>
      </c>
      <c r="Y1185">
        <v>19.41288462</v>
      </c>
      <c r="Z1185">
        <v>45.95</v>
      </c>
      <c r="AA1185">
        <v>4</v>
      </c>
      <c r="AB1185">
        <v>14.2875</v>
      </c>
      <c r="AC1185">
        <v>89.9</v>
      </c>
      <c r="AD1185" s="1">
        <v>42970</v>
      </c>
      <c r="AE1185" t="s">
        <v>116</v>
      </c>
    </row>
    <row r="1186" spans="1:31" x14ac:dyDescent="0.3">
      <c r="A1186" t="s">
        <v>54</v>
      </c>
      <c r="B1186" t="s">
        <v>32</v>
      </c>
      <c r="C1186">
        <v>59</v>
      </c>
      <c r="D1186">
        <v>492</v>
      </c>
      <c r="E1186">
        <v>18</v>
      </c>
      <c r="F1186">
        <v>82</v>
      </c>
      <c r="G1186">
        <v>89.99</v>
      </c>
      <c r="H1186">
        <v>1619.82</v>
      </c>
      <c r="I1186">
        <v>13.410555560000001</v>
      </c>
      <c r="J1186">
        <v>3</v>
      </c>
      <c r="K1186">
        <v>250</v>
      </c>
      <c r="L1186">
        <v>4.0999999999999996</v>
      </c>
      <c r="M1186">
        <v>23</v>
      </c>
      <c r="N1186">
        <v>8</v>
      </c>
      <c r="O1186">
        <v>1</v>
      </c>
      <c r="P1186">
        <v>8</v>
      </c>
      <c r="Q1186">
        <v>2017</v>
      </c>
      <c r="R1186">
        <v>9.2617286940000003</v>
      </c>
      <c r="S1186">
        <v>3960</v>
      </c>
      <c r="T1186">
        <v>23.39740741</v>
      </c>
      <c r="U1186">
        <v>4.3</v>
      </c>
      <c r="V1186">
        <v>14.27678571</v>
      </c>
      <c r="W1186">
        <v>89.99</v>
      </c>
      <c r="X1186">
        <v>4.0999999999999996</v>
      </c>
      <c r="Y1186">
        <v>13.410555560000001</v>
      </c>
      <c r="Z1186">
        <v>58.99</v>
      </c>
      <c r="AA1186">
        <v>3.9</v>
      </c>
      <c r="AB1186">
        <v>16.240909089999999</v>
      </c>
      <c r="AC1186">
        <v>89.99</v>
      </c>
      <c r="AD1186" s="1">
        <v>42970</v>
      </c>
      <c r="AE1186" t="s">
        <v>115</v>
      </c>
    </row>
    <row r="1187" spans="1:31" x14ac:dyDescent="0.3">
      <c r="A1187" t="s">
        <v>55</v>
      </c>
      <c r="B1187" t="s">
        <v>40</v>
      </c>
      <c r="C1187">
        <v>54</v>
      </c>
      <c r="D1187">
        <v>1012</v>
      </c>
      <c r="E1187">
        <v>14</v>
      </c>
      <c r="F1187">
        <v>39</v>
      </c>
      <c r="G1187">
        <v>99.99</v>
      </c>
      <c r="H1187">
        <v>1399.86</v>
      </c>
      <c r="I1187">
        <v>18.975000000000001</v>
      </c>
      <c r="J1187">
        <v>1</v>
      </c>
      <c r="K1187">
        <v>1200</v>
      </c>
      <c r="L1187">
        <v>4.2</v>
      </c>
      <c r="M1187">
        <v>23</v>
      </c>
      <c r="N1187">
        <v>8</v>
      </c>
      <c r="O1187">
        <v>1</v>
      </c>
      <c r="P1187">
        <v>8</v>
      </c>
      <c r="Q1187">
        <v>2017</v>
      </c>
      <c r="R1187">
        <v>12.612612609999999</v>
      </c>
      <c r="S1187">
        <v>15750</v>
      </c>
      <c r="T1187">
        <v>99.99</v>
      </c>
      <c r="U1187">
        <v>4.2</v>
      </c>
      <c r="V1187">
        <v>18.975000000000001</v>
      </c>
      <c r="W1187">
        <v>116.92749999999999</v>
      </c>
      <c r="X1187">
        <v>4.3</v>
      </c>
      <c r="Y1187">
        <v>19.021249999999998</v>
      </c>
      <c r="Z1187">
        <v>99.99</v>
      </c>
      <c r="AA1187">
        <v>4.2</v>
      </c>
      <c r="AB1187">
        <v>18.975000000000001</v>
      </c>
      <c r="AC1187">
        <v>99.99</v>
      </c>
      <c r="AD1187" s="1">
        <v>42969</v>
      </c>
      <c r="AE1187" t="s">
        <v>122</v>
      </c>
    </row>
    <row r="1188" spans="1:31" x14ac:dyDescent="0.3">
      <c r="A1188" t="s">
        <v>72</v>
      </c>
      <c r="B1188" t="s">
        <v>66</v>
      </c>
      <c r="C1188">
        <v>44</v>
      </c>
      <c r="D1188">
        <v>903</v>
      </c>
      <c r="E1188">
        <v>13</v>
      </c>
      <c r="F1188">
        <v>14</v>
      </c>
      <c r="G1188">
        <v>75</v>
      </c>
      <c r="H1188">
        <v>975</v>
      </c>
      <c r="I1188">
        <v>15.376923079999999</v>
      </c>
      <c r="J1188">
        <v>6</v>
      </c>
      <c r="K1188">
        <v>2600</v>
      </c>
      <c r="L1188">
        <v>4.0999999999999996</v>
      </c>
      <c r="M1188">
        <v>23</v>
      </c>
      <c r="N1188">
        <v>8</v>
      </c>
      <c r="O1188">
        <v>1</v>
      </c>
      <c r="P1188">
        <v>8</v>
      </c>
      <c r="Q1188">
        <v>2017</v>
      </c>
      <c r="R1188">
        <v>6.0649505120000002</v>
      </c>
      <c r="S1188">
        <v>15000</v>
      </c>
      <c r="T1188">
        <v>75</v>
      </c>
      <c r="U1188">
        <v>4.0999999999999996</v>
      </c>
      <c r="V1188">
        <v>15.376923079999999</v>
      </c>
      <c r="W1188">
        <v>38.4</v>
      </c>
      <c r="X1188">
        <v>3.7</v>
      </c>
      <c r="Y1188">
        <v>12.105</v>
      </c>
      <c r="Z1188">
        <v>75</v>
      </c>
      <c r="AA1188">
        <v>4.0999999999999996</v>
      </c>
      <c r="AB1188">
        <v>15.376923079999999</v>
      </c>
      <c r="AC1188">
        <v>75</v>
      </c>
      <c r="AD1188" s="1">
        <v>42969</v>
      </c>
      <c r="AE1188" t="s">
        <v>114</v>
      </c>
    </row>
    <row r="1189" spans="1:31" x14ac:dyDescent="0.3">
      <c r="A1189" t="s">
        <v>81</v>
      </c>
      <c r="B1189" t="s">
        <v>49</v>
      </c>
      <c r="C1189">
        <v>54</v>
      </c>
      <c r="D1189">
        <v>1536</v>
      </c>
      <c r="E1189">
        <v>7</v>
      </c>
      <c r="F1189">
        <v>34</v>
      </c>
      <c r="G1189">
        <v>56.99</v>
      </c>
      <c r="H1189">
        <v>398.93</v>
      </c>
      <c r="I1189">
        <v>13.58857143</v>
      </c>
      <c r="J1189">
        <v>2</v>
      </c>
      <c r="K1189">
        <v>250</v>
      </c>
      <c r="L1189">
        <v>4.3</v>
      </c>
      <c r="M1189">
        <v>23</v>
      </c>
      <c r="N1189">
        <v>8</v>
      </c>
      <c r="O1189">
        <v>1</v>
      </c>
      <c r="P1189">
        <v>8</v>
      </c>
      <c r="Q1189">
        <v>2017</v>
      </c>
      <c r="R1189">
        <v>8.4077380949999991</v>
      </c>
      <c r="S1189">
        <v>3360</v>
      </c>
      <c r="T1189">
        <v>56.99</v>
      </c>
      <c r="U1189">
        <v>4.3</v>
      </c>
      <c r="V1189">
        <v>13.58857143</v>
      </c>
      <c r="W1189">
        <v>142.5</v>
      </c>
      <c r="X1189">
        <v>4.4000000000000004</v>
      </c>
      <c r="Y1189">
        <v>15.75</v>
      </c>
      <c r="Z1189">
        <v>56.99</v>
      </c>
      <c r="AA1189">
        <v>4.3</v>
      </c>
      <c r="AB1189">
        <v>13.58857143</v>
      </c>
      <c r="AC1189">
        <v>56.99</v>
      </c>
      <c r="AD1189" s="1">
        <v>42969</v>
      </c>
      <c r="AE1189" t="s">
        <v>122</v>
      </c>
    </row>
    <row r="1190" spans="1:31" x14ac:dyDescent="0.3">
      <c r="A1190" t="s">
        <v>37</v>
      </c>
      <c r="B1190" t="s">
        <v>36</v>
      </c>
      <c r="C1190">
        <v>59</v>
      </c>
      <c r="D1190">
        <v>341</v>
      </c>
      <c r="E1190">
        <v>27</v>
      </c>
      <c r="F1190">
        <v>34</v>
      </c>
      <c r="G1190">
        <v>59.9</v>
      </c>
      <c r="H1190">
        <v>1617.3</v>
      </c>
      <c r="I1190">
        <v>17.68111111</v>
      </c>
      <c r="J1190">
        <v>2</v>
      </c>
      <c r="K1190">
        <v>1750</v>
      </c>
      <c r="L1190">
        <v>4.2</v>
      </c>
      <c r="M1190">
        <v>23</v>
      </c>
      <c r="N1190">
        <v>8</v>
      </c>
      <c r="O1190">
        <v>1</v>
      </c>
      <c r="P1190">
        <v>8</v>
      </c>
      <c r="Q1190">
        <v>2017</v>
      </c>
      <c r="R1190">
        <v>9.0713603060000008</v>
      </c>
      <c r="S1190">
        <v>32560</v>
      </c>
      <c r="T1190">
        <v>59.9</v>
      </c>
      <c r="U1190">
        <v>4.0999999999999996</v>
      </c>
      <c r="V1190">
        <v>18.162307689999999</v>
      </c>
      <c r="W1190">
        <v>59.9</v>
      </c>
      <c r="X1190">
        <v>4.2</v>
      </c>
      <c r="Y1190">
        <v>17.68111111</v>
      </c>
      <c r="Z1190">
        <v>59.9</v>
      </c>
      <c r="AA1190">
        <v>4.0999999999999996</v>
      </c>
      <c r="AB1190">
        <v>18.05043478</v>
      </c>
      <c r="AC1190">
        <v>59.9</v>
      </c>
      <c r="AD1190" s="1">
        <v>42969</v>
      </c>
      <c r="AE1190" t="s">
        <v>123</v>
      </c>
    </row>
    <row r="1191" spans="1:31" x14ac:dyDescent="0.3">
      <c r="A1191" t="s">
        <v>65</v>
      </c>
      <c r="B1191" t="s">
        <v>66</v>
      </c>
      <c r="C1191">
        <v>49</v>
      </c>
      <c r="D1191">
        <v>829</v>
      </c>
      <c r="E1191">
        <v>8</v>
      </c>
      <c r="F1191">
        <v>14</v>
      </c>
      <c r="G1191">
        <v>38.4</v>
      </c>
      <c r="H1191">
        <v>307.2</v>
      </c>
      <c r="I1191">
        <v>12.105</v>
      </c>
      <c r="J1191">
        <v>1</v>
      </c>
      <c r="K1191">
        <v>850</v>
      </c>
      <c r="L1191">
        <v>3.7</v>
      </c>
      <c r="M1191">
        <v>23</v>
      </c>
      <c r="N1191">
        <v>8</v>
      </c>
      <c r="O1191">
        <v>1</v>
      </c>
      <c r="P1191">
        <v>8</v>
      </c>
      <c r="Q1191">
        <v>2017</v>
      </c>
      <c r="R1191">
        <v>13.82645804</v>
      </c>
      <c r="S1191">
        <v>10000</v>
      </c>
      <c r="T1191">
        <v>75</v>
      </c>
      <c r="U1191">
        <v>4.0999999999999996</v>
      </c>
      <c r="V1191">
        <v>15.376923079999999</v>
      </c>
      <c r="W1191">
        <v>38.4</v>
      </c>
      <c r="X1191">
        <v>3.7</v>
      </c>
      <c r="Y1191">
        <v>12.105</v>
      </c>
      <c r="Z1191">
        <v>38.4</v>
      </c>
      <c r="AA1191">
        <v>3.7</v>
      </c>
      <c r="AB1191">
        <v>12.105</v>
      </c>
      <c r="AC1191">
        <v>38.4</v>
      </c>
      <c r="AD1191" s="1">
        <v>42968</v>
      </c>
      <c r="AE1191" t="s">
        <v>116</v>
      </c>
    </row>
    <row r="1192" spans="1:31" x14ac:dyDescent="0.3">
      <c r="A1192" t="s">
        <v>62</v>
      </c>
      <c r="B1192" t="s">
        <v>32</v>
      </c>
      <c r="C1192">
        <v>48</v>
      </c>
      <c r="D1192">
        <v>575</v>
      </c>
      <c r="E1192">
        <v>28</v>
      </c>
      <c r="F1192">
        <v>82</v>
      </c>
      <c r="G1192">
        <v>23.275714285714287</v>
      </c>
      <c r="H1192">
        <v>651.72</v>
      </c>
      <c r="I1192">
        <v>14.27678571</v>
      </c>
      <c r="J1192">
        <v>1</v>
      </c>
      <c r="K1192">
        <v>100</v>
      </c>
      <c r="L1192">
        <v>4.3</v>
      </c>
      <c r="M1192">
        <v>23</v>
      </c>
      <c r="N1192">
        <v>8</v>
      </c>
      <c r="O1192">
        <v>1</v>
      </c>
      <c r="P1192">
        <v>8</v>
      </c>
      <c r="Q1192">
        <v>2017</v>
      </c>
      <c r="R1192">
        <v>8.0079365080000002</v>
      </c>
      <c r="S1192">
        <v>4500</v>
      </c>
      <c r="T1192">
        <v>23.39740741</v>
      </c>
      <c r="U1192">
        <v>4.3</v>
      </c>
      <c r="V1192">
        <v>14.27678571</v>
      </c>
      <c r="W1192">
        <v>89.99</v>
      </c>
      <c r="X1192">
        <v>4.0999999999999996</v>
      </c>
      <c r="Y1192">
        <v>13.410555560000001</v>
      </c>
      <c r="Z1192">
        <v>58.99</v>
      </c>
      <c r="AA1192">
        <v>3.9</v>
      </c>
      <c r="AB1192">
        <v>16.240909089999999</v>
      </c>
      <c r="AC1192">
        <v>19.989999999999998</v>
      </c>
      <c r="AD1192" s="1">
        <v>42968</v>
      </c>
      <c r="AE1192" t="s">
        <v>122</v>
      </c>
    </row>
    <row r="1193" spans="1:31" x14ac:dyDescent="0.3">
      <c r="A1193" t="s">
        <v>71</v>
      </c>
      <c r="B1193" t="s">
        <v>35</v>
      </c>
      <c r="C1193">
        <v>49</v>
      </c>
      <c r="D1193">
        <v>100</v>
      </c>
      <c r="E1193">
        <v>24</v>
      </c>
      <c r="F1193">
        <v>33</v>
      </c>
      <c r="G1193">
        <v>19.900000000000002</v>
      </c>
      <c r="H1193">
        <v>477.6</v>
      </c>
      <c r="I1193">
        <v>16.16375</v>
      </c>
      <c r="J1193">
        <v>4</v>
      </c>
      <c r="K1193">
        <v>150</v>
      </c>
      <c r="L1193">
        <v>4.2</v>
      </c>
      <c r="M1193">
        <v>23</v>
      </c>
      <c r="N1193">
        <v>8</v>
      </c>
      <c r="O1193">
        <v>1</v>
      </c>
      <c r="P1193">
        <v>8</v>
      </c>
      <c r="Q1193">
        <v>2017</v>
      </c>
      <c r="R1193">
        <v>20.33898305</v>
      </c>
      <c r="S1193">
        <v>2304</v>
      </c>
      <c r="T1193">
        <v>24.5</v>
      </c>
      <c r="U1193">
        <v>4.2</v>
      </c>
      <c r="V1193">
        <v>16.16375</v>
      </c>
      <c r="W1193">
        <v>19.899999999999999</v>
      </c>
      <c r="X1193">
        <v>3.9</v>
      </c>
      <c r="Y1193">
        <v>15.832727269999999</v>
      </c>
      <c r="Z1193">
        <v>19.899999999999999</v>
      </c>
      <c r="AA1193">
        <v>4.2</v>
      </c>
      <c r="AB1193">
        <v>16.16375</v>
      </c>
      <c r="AC1193">
        <v>19.899999999999999</v>
      </c>
      <c r="AD1193" s="1">
        <v>42968</v>
      </c>
      <c r="AE1193" t="s">
        <v>122</v>
      </c>
    </row>
    <row r="1194" spans="1:31" x14ac:dyDescent="0.3">
      <c r="A1194" t="s">
        <v>69</v>
      </c>
      <c r="B1194" t="s">
        <v>36</v>
      </c>
      <c r="C1194">
        <v>59</v>
      </c>
      <c r="D1194">
        <v>341</v>
      </c>
      <c r="E1194">
        <v>19</v>
      </c>
      <c r="F1194">
        <v>113</v>
      </c>
      <c r="G1194">
        <v>59.9</v>
      </c>
      <c r="H1194">
        <v>1138.0999999999999</v>
      </c>
      <c r="I1194">
        <v>16.111578949999998</v>
      </c>
      <c r="J1194">
        <v>2</v>
      </c>
      <c r="K1194">
        <v>1850</v>
      </c>
      <c r="L1194">
        <v>4.3</v>
      </c>
      <c r="M1194">
        <v>23</v>
      </c>
      <c r="N1194">
        <v>8</v>
      </c>
      <c r="O1194">
        <v>1</v>
      </c>
      <c r="P1194">
        <v>8</v>
      </c>
      <c r="Q1194">
        <v>2017</v>
      </c>
      <c r="R1194">
        <v>15.47330097</v>
      </c>
      <c r="S1194">
        <v>32560</v>
      </c>
      <c r="T1194">
        <v>59.9</v>
      </c>
      <c r="U1194">
        <v>4.0999999999999996</v>
      </c>
      <c r="V1194">
        <v>18.162307689999999</v>
      </c>
      <c r="W1194">
        <v>59.9</v>
      </c>
      <c r="X1194">
        <v>4.2</v>
      </c>
      <c r="Y1194">
        <v>17.68111111</v>
      </c>
      <c r="Z1194">
        <v>59.9</v>
      </c>
      <c r="AA1194">
        <v>4.0999999999999996</v>
      </c>
      <c r="AB1194">
        <v>18.05043478</v>
      </c>
      <c r="AC1194">
        <v>59.9</v>
      </c>
      <c r="AD1194" s="1">
        <v>42968</v>
      </c>
      <c r="AE1194" t="s">
        <v>123</v>
      </c>
    </row>
    <row r="1195" spans="1:31" x14ac:dyDescent="0.3">
      <c r="A1195" t="s">
        <v>55</v>
      </c>
      <c r="B1195" t="s">
        <v>40</v>
      </c>
      <c r="C1195">
        <v>54</v>
      </c>
      <c r="D1195">
        <v>1012</v>
      </c>
      <c r="E1195">
        <v>14</v>
      </c>
      <c r="F1195">
        <v>39</v>
      </c>
      <c r="G1195">
        <v>99.99</v>
      </c>
      <c r="H1195">
        <v>1399.86</v>
      </c>
      <c r="I1195">
        <v>18.975000000000001</v>
      </c>
      <c r="J1195">
        <v>1</v>
      </c>
      <c r="K1195">
        <v>1200</v>
      </c>
      <c r="L1195">
        <v>4.2</v>
      </c>
      <c r="M1195">
        <v>23</v>
      </c>
      <c r="N1195">
        <v>8</v>
      </c>
      <c r="O1195">
        <v>1</v>
      </c>
      <c r="P1195">
        <v>8</v>
      </c>
      <c r="Q1195">
        <v>2017</v>
      </c>
      <c r="R1195">
        <v>12.612612609999999</v>
      </c>
      <c r="S1195">
        <v>15750</v>
      </c>
      <c r="T1195">
        <v>99.99</v>
      </c>
      <c r="U1195">
        <v>4.2</v>
      </c>
      <c r="V1195">
        <v>18.975000000000001</v>
      </c>
      <c r="W1195">
        <v>116.92749999999999</v>
      </c>
      <c r="X1195">
        <v>4.3</v>
      </c>
      <c r="Y1195">
        <v>19.021249999999998</v>
      </c>
      <c r="Z1195">
        <v>99.99</v>
      </c>
      <c r="AA1195">
        <v>4.2</v>
      </c>
      <c r="AB1195">
        <v>18.975000000000001</v>
      </c>
      <c r="AC1195">
        <v>99.99</v>
      </c>
      <c r="AD1195" s="1">
        <v>42967</v>
      </c>
      <c r="AE1195" t="s">
        <v>122</v>
      </c>
    </row>
    <row r="1196" spans="1:31" x14ac:dyDescent="0.3">
      <c r="A1196" t="s">
        <v>29</v>
      </c>
      <c r="B1196" t="s">
        <v>30</v>
      </c>
      <c r="C1196">
        <v>45</v>
      </c>
      <c r="D1196">
        <v>236</v>
      </c>
      <c r="E1196">
        <v>2</v>
      </c>
      <c r="F1196">
        <v>15</v>
      </c>
      <c r="G1196">
        <v>109.9</v>
      </c>
      <c r="H1196">
        <v>219.8</v>
      </c>
      <c r="I1196">
        <v>10.39</v>
      </c>
      <c r="J1196">
        <v>1</v>
      </c>
      <c r="K1196">
        <v>173</v>
      </c>
      <c r="L1196">
        <v>4</v>
      </c>
      <c r="M1196">
        <v>23</v>
      </c>
      <c r="N1196">
        <v>8</v>
      </c>
      <c r="O1196">
        <v>1</v>
      </c>
      <c r="P1196">
        <v>8</v>
      </c>
      <c r="Q1196">
        <v>2017</v>
      </c>
      <c r="R1196">
        <v>3.1928987809999998</v>
      </c>
      <c r="S1196">
        <v>2808</v>
      </c>
      <c r="T1196">
        <v>145.70428570000001</v>
      </c>
      <c r="U1196">
        <v>4.2</v>
      </c>
      <c r="V1196">
        <v>36.46</v>
      </c>
      <c r="W1196">
        <v>109.9</v>
      </c>
      <c r="X1196">
        <v>4</v>
      </c>
      <c r="Y1196">
        <v>10.39</v>
      </c>
      <c r="Z1196">
        <v>109.9</v>
      </c>
      <c r="AA1196">
        <v>4</v>
      </c>
      <c r="AB1196">
        <v>10.39</v>
      </c>
      <c r="AC1196">
        <v>109.9</v>
      </c>
      <c r="AD1196" s="1">
        <v>42967</v>
      </c>
      <c r="AE1196" t="s">
        <v>116</v>
      </c>
    </row>
    <row r="1197" spans="1:31" x14ac:dyDescent="0.3">
      <c r="A1197" t="s">
        <v>47</v>
      </c>
      <c r="B1197" t="s">
        <v>32</v>
      </c>
      <c r="C1197">
        <v>51</v>
      </c>
      <c r="D1197">
        <v>625</v>
      </c>
      <c r="E1197">
        <v>7</v>
      </c>
      <c r="F1197">
        <v>82</v>
      </c>
      <c r="G1197">
        <v>349.90000000000003</v>
      </c>
      <c r="H1197">
        <v>2449.3000000000002</v>
      </c>
      <c r="I1197">
        <v>29.94714286</v>
      </c>
      <c r="J1197">
        <v>1</v>
      </c>
      <c r="K1197">
        <v>900</v>
      </c>
      <c r="L1197">
        <v>4.3</v>
      </c>
      <c r="M1197">
        <v>23</v>
      </c>
      <c r="N1197">
        <v>8</v>
      </c>
      <c r="O1197">
        <v>1</v>
      </c>
      <c r="P1197">
        <v>8</v>
      </c>
      <c r="Q1197">
        <v>2017</v>
      </c>
      <c r="R1197">
        <v>10.36005435</v>
      </c>
      <c r="S1197">
        <v>11400</v>
      </c>
      <c r="T1197">
        <v>23.39740741</v>
      </c>
      <c r="U1197">
        <v>4.3</v>
      </c>
      <c r="V1197">
        <v>14.27678571</v>
      </c>
      <c r="W1197">
        <v>89.99</v>
      </c>
      <c r="X1197">
        <v>4.0999999999999996</v>
      </c>
      <c r="Y1197">
        <v>13.410555560000001</v>
      </c>
      <c r="Z1197">
        <v>58.99</v>
      </c>
      <c r="AA1197">
        <v>3.9</v>
      </c>
      <c r="AB1197">
        <v>16.240909089999999</v>
      </c>
      <c r="AC1197">
        <v>349.9</v>
      </c>
      <c r="AD1197" s="1">
        <v>42967</v>
      </c>
      <c r="AE1197" t="s">
        <v>114</v>
      </c>
    </row>
    <row r="1198" spans="1:31" x14ac:dyDescent="0.3">
      <c r="A1198" t="s">
        <v>71</v>
      </c>
      <c r="B1198" t="s">
        <v>35</v>
      </c>
      <c r="C1198">
        <v>49</v>
      </c>
      <c r="D1198">
        <v>100</v>
      </c>
      <c r="E1198">
        <v>24</v>
      </c>
      <c r="F1198">
        <v>33</v>
      </c>
      <c r="G1198">
        <v>19.900000000000002</v>
      </c>
      <c r="H1198">
        <v>477.6</v>
      </c>
      <c r="I1198">
        <v>16.16375</v>
      </c>
      <c r="J1198">
        <v>4</v>
      </c>
      <c r="K1198">
        <v>150</v>
      </c>
      <c r="L1198">
        <v>4.2</v>
      </c>
      <c r="M1198">
        <v>23</v>
      </c>
      <c r="N1198">
        <v>8</v>
      </c>
      <c r="O1198">
        <v>1</v>
      </c>
      <c r="P1198">
        <v>8</v>
      </c>
      <c r="Q1198">
        <v>2017</v>
      </c>
      <c r="R1198">
        <v>20.33898305</v>
      </c>
      <c r="S1198">
        <v>2304</v>
      </c>
      <c r="T1198">
        <v>24.5</v>
      </c>
      <c r="U1198">
        <v>4.2</v>
      </c>
      <c r="V1198">
        <v>16.16375</v>
      </c>
      <c r="W1198">
        <v>19.899999999999999</v>
      </c>
      <c r="X1198">
        <v>3.9</v>
      </c>
      <c r="Y1198">
        <v>15.832727269999999</v>
      </c>
      <c r="Z1198">
        <v>19.899999999999999</v>
      </c>
      <c r="AA1198">
        <v>4.2</v>
      </c>
      <c r="AB1198">
        <v>16.16375</v>
      </c>
      <c r="AC1198">
        <v>19.899999999999999</v>
      </c>
      <c r="AD1198" s="1">
        <v>42967</v>
      </c>
      <c r="AE1198" t="s">
        <v>122</v>
      </c>
    </row>
    <row r="1199" spans="1:31" x14ac:dyDescent="0.3">
      <c r="A1199" t="s">
        <v>54</v>
      </c>
      <c r="B1199" t="s">
        <v>32</v>
      </c>
      <c r="C1199">
        <v>59</v>
      </c>
      <c r="D1199">
        <v>492</v>
      </c>
      <c r="E1199">
        <v>18</v>
      </c>
      <c r="F1199">
        <v>82</v>
      </c>
      <c r="G1199">
        <v>89.99</v>
      </c>
      <c r="H1199">
        <v>1619.82</v>
      </c>
      <c r="I1199">
        <v>13.410555560000001</v>
      </c>
      <c r="J1199">
        <v>3</v>
      </c>
      <c r="K1199">
        <v>250</v>
      </c>
      <c r="L1199">
        <v>4.0999999999999996</v>
      </c>
      <c r="M1199">
        <v>23</v>
      </c>
      <c r="N1199">
        <v>8</v>
      </c>
      <c r="O1199">
        <v>1</v>
      </c>
      <c r="P1199">
        <v>8</v>
      </c>
      <c r="Q1199">
        <v>2017</v>
      </c>
      <c r="R1199">
        <v>9.2617286940000003</v>
      </c>
      <c r="S1199">
        <v>3960</v>
      </c>
      <c r="T1199">
        <v>23.39740741</v>
      </c>
      <c r="U1199">
        <v>4.3</v>
      </c>
      <c r="V1199">
        <v>14.27678571</v>
      </c>
      <c r="W1199">
        <v>89.99</v>
      </c>
      <c r="X1199">
        <v>4.0999999999999996</v>
      </c>
      <c r="Y1199">
        <v>13.410555560000001</v>
      </c>
      <c r="Z1199">
        <v>58.99</v>
      </c>
      <c r="AA1199">
        <v>3.9</v>
      </c>
      <c r="AB1199">
        <v>16.240909089999999</v>
      </c>
      <c r="AC1199">
        <v>89.99</v>
      </c>
      <c r="AD1199" s="1">
        <v>42967</v>
      </c>
      <c r="AE1199" t="s">
        <v>115</v>
      </c>
    </row>
    <row r="1200" spans="1:31" x14ac:dyDescent="0.3">
      <c r="A1200" t="s">
        <v>29</v>
      </c>
      <c r="B1200" t="s">
        <v>30</v>
      </c>
      <c r="C1200">
        <v>45</v>
      </c>
      <c r="D1200">
        <v>236</v>
      </c>
      <c r="E1200">
        <v>2</v>
      </c>
      <c r="F1200">
        <v>15</v>
      </c>
      <c r="G1200">
        <v>109.9</v>
      </c>
      <c r="H1200">
        <v>219.8</v>
      </c>
      <c r="I1200">
        <v>10.39</v>
      </c>
      <c r="J1200">
        <v>1</v>
      </c>
      <c r="K1200">
        <v>173</v>
      </c>
      <c r="L1200">
        <v>4</v>
      </c>
      <c r="M1200">
        <v>23</v>
      </c>
      <c r="N1200">
        <v>8</v>
      </c>
      <c r="O1200">
        <v>1</v>
      </c>
      <c r="P1200">
        <v>8</v>
      </c>
      <c r="Q1200">
        <v>2017</v>
      </c>
      <c r="R1200">
        <v>3.1928987809999998</v>
      </c>
      <c r="S1200">
        <v>2808</v>
      </c>
      <c r="T1200">
        <v>145.70428570000001</v>
      </c>
      <c r="U1200">
        <v>4.2</v>
      </c>
      <c r="V1200">
        <v>36.46</v>
      </c>
      <c r="W1200">
        <v>109.9</v>
      </c>
      <c r="X1200">
        <v>4</v>
      </c>
      <c r="Y1200">
        <v>10.39</v>
      </c>
      <c r="Z1200">
        <v>109.9</v>
      </c>
      <c r="AA1200">
        <v>4</v>
      </c>
      <c r="AB1200">
        <v>10.39</v>
      </c>
      <c r="AC1200">
        <v>109.9</v>
      </c>
      <c r="AD1200" s="1">
        <v>42966</v>
      </c>
      <c r="AE1200" t="s">
        <v>116</v>
      </c>
    </row>
    <row r="1201" spans="1:31" x14ac:dyDescent="0.3">
      <c r="A1201" t="s">
        <v>47</v>
      </c>
      <c r="B1201" t="s">
        <v>32</v>
      </c>
      <c r="C1201">
        <v>51</v>
      </c>
      <c r="D1201">
        <v>625</v>
      </c>
      <c r="E1201">
        <v>7</v>
      </c>
      <c r="F1201">
        <v>82</v>
      </c>
      <c r="G1201">
        <v>349.90000000000003</v>
      </c>
      <c r="H1201">
        <v>2449.3000000000002</v>
      </c>
      <c r="I1201">
        <v>29.94714286</v>
      </c>
      <c r="J1201">
        <v>1</v>
      </c>
      <c r="K1201">
        <v>900</v>
      </c>
      <c r="L1201">
        <v>4.3</v>
      </c>
      <c r="M1201">
        <v>23</v>
      </c>
      <c r="N1201">
        <v>8</v>
      </c>
      <c r="O1201">
        <v>1</v>
      </c>
      <c r="P1201">
        <v>8</v>
      </c>
      <c r="Q1201">
        <v>2017</v>
      </c>
      <c r="R1201">
        <v>10.36005435</v>
      </c>
      <c r="S1201">
        <v>11400</v>
      </c>
      <c r="T1201">
        <v>23.39740741</v>
      </c>
      <c r="U1201">
        <v>4.3</v>
      </c>
      <c r="V1201">
        <v>14.27678571</v>
      </c>
      <c r="W1201">
        <v>89.99</v>
      </c>
      <c r="X1201">
        <v>4.0999999999999996</v>
      </c>
      <c r="Y1201">
        <v>13.410555560000001</v>
      </c>
      <c r="Z1201">
        <v>58.99</v>
      </c>
      <c r="AA1201">
        <v>3.9</v>
      </c>
      <c r="AB1201">
        <v>16.240909089999999</v>
      </c>
      <c r="AC1201">
        <v>349.9</v>
      </c>
      <c r="AD1201" s="1">
        <v>42966</v>
      </c>
      <c r="AE1201" t="s">
        <v>114</v>
      </c>
    </row>
    <row r="1202" spans="1:31" x14ac:dyDescent="0.3">
      <c r="A1202" t="s">
        <v>54</v>
      </c>
      <c r="B1202" t="s">
        <v>32</v>
      </c>
      <c r="C1202">
        <v>59</v>
      </c>
      <c r="D1202">
        <v>492</v>
      </c>
      <c r="E1202">
        <v>18</v>
      </c>
      <c r="F1202">
        <v>82</v>
      </c>
      <c r="G1202">
        <v>89.99</v>
      </c>
      <c r="H1202">
        <v>1619.82</v>
      </c>
      <c r="I1202">
        <v>13.410555560000001</v>
      </c>
      <c r="J1202">
        <v>3</v>
      </c>
      <c r="K1202">
        <v>250</v>
      </c>
      <c r="L1202">
        <v>4.0999999999999996</v>
      </c>
      <c r="M1202">
        <v>23</v>
      </c>
      <c r="N1202">
        <v>8</v>
      </c>
      <c r="O1202">
        <v>1</v>
      </c>
      <c r="P1202">
        <v>8</v>
      </c>
      <c r="Q1202">
        <v>2017</v>
      </c>
      <c r="R1202">
        <v>9.2617286940000003</v>
      </c>
      <c r="S1202">
        <v>3960</v>
      </c>
      <c r="T1202">
        <v>23.39740741</v>
      </c>
      <c r="U1202">
        <v>4.3</v>
      </c>
      <c r="V1202">
        <v>14.27678571</v>
      </c>
      <c r="W1202">
        <v>89.99</v>
      </c>
      <c r="X1202">
        <v>4.0999999999999996</v>
      </c>
      <c r="Y1202">
        <v>13.410555560000001</v>
      </c>
      <c r="Z1202">
        <v>58.99</v>
      </c>
      <c r="AA1202">
        <v>3.9</v>
      </c>
      <c r="AB1202">
        <v>16.240909089999999</v>
      </c>
      <c r="AC1202">
        <v>89.99</v>
      </c>
      <c r="AD1202" s="1">
        <v>42966</v>
      </c>
      <c r="AE1202" t="s">
        <v>115</v>
      </c>
    </row>
    <row r="1203" spans="1:31" x14ac:dyDescent="0.3">
      <c r="A1203" t="s">
        <v>65</v>
      </c>
      <c r="B1203" t="s">
        <v>66</v>
      </c>
      <c r="C1203">
        <v>49</v>
      </c>
      <c r="D1203">
        <v>829</v>
      </c>
      <c r="E1203">
        <v>8</v>
      </c>
      <c r="F1203">
        <v>14</v>
      </c>
      <c r="G1203">
        <v>38.4</v>
      </c>
      <c r="H1203">
        <v>307.2</v>
      </c>
      <c r="I1203">
        <v>12.105</v>
      </c>
      <c r="J1203">
        <v>1</v>
      </c>
      <c r="K1203">
        <v>850</v>
      </c>
      <c r="L1203">
        <v>3.7</v>
      </c>
      <c r="M1203">
        <v>23</v>
      </c>
      <c r="N1203">
        <v>8</v>
      </c>
      <c r="O1203">
        <v>1</v>
      </c>
      <c r="P1203">
        <v>8</v>
      </c>
      <c r="Q1203">
        <v>2017</v>
      </c>
      <c r="R1203">
        <v>13.82645804</v>
      </c>
      <c r="S1203">
        <v>10000</v>
      </c>
      <c r="T1203">
        <v>75</v>
      </c>
      <c r="U1203">
        <v>4.0999999999999996</v>
      </c>
      <c r="V1203">
        <v>15.376923079999999</v>
      </c>
      <c r="W1203">
        <v>38.4</v>
      </c>
      <c r="X1203">
        <v>3.7</v>
      </c>
      <c r="Y1203">
        <v>12.105</v>
      </c>
      <c r="Z1203">
        <v>38.4</v>
      </c>
      <c r="AA1203">
        <v>3.7</v>
      </c>
      <c r="AB1203">
        <v>12.105</v>
      </c>
      <c r="AC1203">
        <v>38.4</v>
      </c>
      <c r="AD1203" s="1">
        <v>42965</v>
      </c>
      <c r="AE1203" t="s">
        <v>116</v>
      </c>
    </row>
    <row r="1204" spans="1:31" x14ac:dyDescent="0.3">
      <c r="A1204" t="s">
        <v>62</v>
      </c>
      <c r="B1204" t="s">
        <v>32</v>
      </c>
      <c r="C1204">
        <v>48</v>
      </c>
      <c r="D1204">
        <v>575</v>
      </c>
      <c r="E1204">
        <v>28</v>
      </c>
      <c r="F1204">
        <v>82</v>
      </c>
      <c r="G1204">
        <v>23.275714285714287</v>
      </c>
      <c r="H1204">
        <v>651.72</v>
      </c>
      <c r="I1204">
        <v>14.27678571</v>
      </c>
      <c r="J1204">
        <v>1</v>
      </c>
      <c r="K1204">
        <v>100</v>
      </c>
      <c r="L1204">
        <v>4.3</v>
      </c>
      <c r="M1204">
        <v>23</v>
      </c>
      <c r="N1204">
        <v>8</v>
      </c>
      <c r="O1204">
        <v>1</v>
      </c>
      <c r="P1204">
        <v>8</v>
      </c>
      <c r="Q1204">
        <v>2017</v>
      </c>
      <c r="R1204">
        <v>8.0079365080000002</v>
      </c>
      <c r="S1204">
        <v>4500</v>
      </c>
      <c r="T1204">
        <v>23.39740741</v>
      </c>
      <c r="U1204">
        <v>4.3</v>
      </c>
      <c r="V1204">
        <v>14.27678571</v>
      </c>
      <c r="W1204">
        <v>89.99</v>
      </c>
      <c r="X1204">
        <v>4.0999999999999996</v>
      </c>
      <c r="Y1204">
        <v>13.410555560000001</v>
      </c>
      <c r="Z1204">
        <v>58.99</v>
      </c>
      <c r="AA1204">
        <v>3.9</v>
      </c>
      <c r="AB1204">
        <v>16.240909089999999</v>
      </c>
      <c r="AC1204">
        <v>19.989999999999998</v>
      </c>
      <c r="AD1204" s="1">
        <v>42965</v>
      </c>
      <c r="AE1204" t="s">
        <v>122</v>
      </c>
    </row>
    <row r="1205" spans="1:31" x14ac:dyDescent="0.3">
      <c r="A1205" t="s">
        <v>48</v>
      </c>
      <c r="B1205" t="s">
        <v>49</v>
      </c>
      <c r="C1205">
        <v>29</v>
      </c>
      <c r="D1205">
        <v>178</v>
      </c>
      <c r="E1205">
        <v>1</v>
      </c>
      <c r="F1205">
        <v>8</v>
      </c>
      <c r="G1205">
        <v>142.5</v>
      </c>
      <c r="H1205">
        <v>142.5</v>
      </c>
      <c r="I1205">
        <v>14.293749999999999</v>
      </c>
      <c r="J1205">
        <v>1</v>
      </c>
      <c r="K1205">
        <v>400</v>
      </c>
      <c r="L1205">
        <v>4.4000000000000004</v>
      </c>
      <c r="M1205">
        <v>23</v>
      </c>
      <c r="N1205">
        <v>8</v>
      </c>
      <c r="O1205">
        <v>1</v>
      </c>
      <c r="P1205">
        <v>8</v>
      </c>
      <c r="Q1205">
        <v>2017</v>
      </c>
      <c r="R1205">
        <v>12.449186989999999</v>
      </c>
      <c r="S1205">
        <v>4693</v>
      </c>
      <c r="T1205">
        <v>56.99</v>
      </c>
      <c r="U1205">
        <v>4.3</v>
      </c>
      <c r="V1205">
        <v>13.58857143</v>
      </c>
      <c r="W1205">
        <v>142.5</v>
      </c>
      <c r="X1205">
        <v>4.4000000000000004</v>
      </c>
      <c r="Y1205">
        <v>15.75</v>
      </c>
      <c r="Z1205">
        <v>142.5</v>
      </c>
      <c r="AA1205">
        <v>4.4000000000000004</v>
      </c>
      <c r="AB1205">
        <v>15.75</v>
      </c>
      <c r="AC1205">
        <v>142.44999999999999</v>
      </c>
      <c r="AD1205" s="1">
        <v>42965</v>
      </c>
      <c r="AE1205" t="s">
        <v>115</v>
      </c>
    </row>
    <row r="1206" spans="1:31" x14ac:dyDescent="0.3">
      <c r="A1206" t="s">
        <v>25</v>
      </c>
      <c r="B1206" t="s">
        <v>26</v>
      </c>
      <c r="C1206">
        <v>56</v>
      </c>
      <c r="D1206">
        <v>162</v>
      </c>
      <c r="E1206">
        <v>52</v>
      </c>
      <c r="F1206">
        <v>90</v>
      </c>
      <c r="G1206">
        <v>199.51923076923077</v>
      </c>
      <c r="H1206">
        <v>10375</v>
      </c>
      <c r="I1206">
        <v>19.41288462</v>
      </c>
      <c r="J1206">
        <v>5</v>
      </c>
      <c r="K1206">
        <v>9750</v>
      </c>
      <c r="L1206">
        <v>4.4000000000000004</v>
      </c>
      <c r="M1206">
        <v>23</v>
      </c>
      <c r="N1206">
        <v>8</v>
      </c>
      <c r="O1206">
        <v>1</v>
      </c>
      <c r="P1206">
        <v>8</v>
      </c>
      <c r="Q1206">
        <v>2017</v>
      </c>
      <c r="R1206">
        <v>33.766233769999999</v>
      </c>
      <c r="S1206">
        <v>12600</v>
      </c>
      <c r="T1206">
        <v>89.9</v>
      </c>
      <c r="U1206">
        <v>3.9</v>
      </c>
      <c r="V1206">
        <v>14.65675676</v>
      </c>
      <c r="W1206">
        <v>199.50980390000001</v>
      </c>
      <c r="X1206">
        <v>4.4000000000000004</v>
      </c>
      <c r="Y1206">
        <v>19.41288462</v>
      </c>
      <c r="Z1206">
        <v>45.95</v>
      </c>
      <c r="AA1206">
        <v>4</v>
      </c>
      <c r="AB1206">
        <v>14.2875</v>
      </c>
      <c r="AC1206">
        <v>205</v>
      </c>
      <c r="AD1206" s="1">
        <v>42965</v>
      </c>
      <c r="AE1206" t="s">
        <v>114</v>
      </c>
    </row>
    <row r="1207" spans="1:31" x14ac:dyDescent="0.3">
      <c r="A1207" t="s">
        <v>29</v>
      </c>
      <c r="B1207" t="s">
        <v>30</v>
      </c>
      <c r="C1207">
        <v>45</v>
      </c>
      <c r="D1207">
        <v>236</v>
      </c>
      <c r="E1207">
        <v>2</v>
      </c>
      <c r="F1207">
        <v>15</v>
      </c>
      <c r="G1207">
        <v>109.9</v>
      </c>
      <c r="H1207">
        <v>219.8</v>
      </c>
      <c r="I1207">
        <v>10.39</v>
      </c>
      <c r="J1207">
        <v>1</v>
      </c>
      <c r="K1207">
        <v>173</v>
      </c>
      <c r="L1207">
        <v>4</v>
      </c>
      <c r="M1207">
        <v>23</v>
      </c>
      <c r="N1207">
        <v>8</v>
      </c>
      <c r="O1207">
        <v>1</v>
      </c>
      <c r="P1207">
        <v>8</v>
      </c>
      <c r="Q1207">
        <v>2017</v>
      </c>
      <c r="R1207">
        <v>3.1928987809999998</v>
      </c>
      <c r="S1207">
        <v>2808</v>
      </c>
      <c r="T1207">
        <v>145.70428570000001</v>
      </c>
      <c r="U1207">
        <v>4.2</v>
      </c>
      <c r="V1207">
        <v>36.46</v>
      </c>
      <c r="W1207">
        <v>109.9</v>
      </c>
      <c r="X1207">
        <v>4</v>
      </c>
      <c r="Y1207">
        <v>10.39</v>
      </c>
      <c r="Z1207">
        <v>109.9</v>
      </c>
      <c r="AA1207">
        <v>4</v>
      </c>
      <c r="AB1207">
        <v>10.39</v>
      </c>
      <c r="AC1207">
        <v>109.9</v>
      </c>
      <c r="AD1207" s="1">
        <v>42964</v>
      </c>
      <c r="AE1207" t="s">
        <v>116</v>
      </c>
    </row>
    <row r="1208" spans="1:31" x14ac:dyDescent="0.3">
      <c r="A1208" t="s">
        <v>57</v>
      </c>
      <c r="B1208" t="s">
        <v>40</v>
      </c>
      <c r="C1208">
        <v>54</v>
      </c>
      <c r="D1208">
        <v>995</v>
      </c>
      <c r="E1208">
        <v>8</v>
      </c>
      <c r="F1208">
        <v>39</v>
      </c>
      <c r="G1208">
        <v>99.99</v>
      </c>
      <c r="H1208">
        <v>799.92</v>
      </c>
      <c r="I1208">
        <v>18.228750000000002</v>
      </c>
      <c r="J1208">
        <v>1</v>
      </c>
      <c r="K1208">
        <v>4475</v>
      </c>
      <c r="L1208">
        <v>4.3</v>
      </c>
      <c r="M1208">
        <v>23</v>
      </c>
      <c r="N1208">
        <v>8</v>
      </c>
      <c r="O1208">
        <v>1</v>
      </c>
      <c r="P1208">
        <v>8</v>
      </c>
      <c r="Q1208">
        <v>2017</v>
      </c>
      <c r="R1208">
        <v>10.958904110000001</v>
      </c>
      <c r="S1208">
        <v>32736</v>
      </c>
      <c r="T1208">
        <v>99.99</v>
      </c>
      <c r="U1208">
        <v>4.2</v>
      </c>
      <c r="V1208">
        <v>18.975000000000001</v>
      </c>
      <c r="W1208">
        <v>116.92749999999999</v>
      </c>
      <c r="X1208">
        <v>4.3</v>
      </c>
      <c r="Y1208">
        <v>19.021249999999998</v>
      </c>
      <c r="Z1208">
        <v>99.99</v>
      </c>
      <c r="AA1208">
        <v>4.3</v>
      </c>
      <c r="AB1208">
        <v>18.228750000000002</v>
      </c>
      <c r="AC1208">
        <v>99.99</v>
      </c>
      <c r="AD1208" s="1">
        <v>42963</v>
      </c>
      <c r="AE1208" t="s">
        <v>122</v>
      </c>
    </row>
    <row r="1209" spans="1:31" x14ac:dyDescent="0.3">
      <c r="A1209" t="s">
        <v>73</v>
      </c>
      <c r="B1209" t="s">
        <v>26</v>
      </c>
      <c r="C1209">
        <v>54</v>
      </c>
      <c r="D1209">
        <v>245</v>
      </c>
      <c r="E1209">
        <v>37</v>
      </c>
      <c r="F1209">
        <v>90</v>
      </c>
      <c r="G1209">
        <v>89.9</v>
      </c>
      <c r="H1209">
        <v>3326.3</v>
      </c>
      <c r="I1209">
        <v>14.769215689999999</v>
      </c>
      <c r="J1209">
        <v>1</v>
      </c>
      <c r="K1209">
        <v>1383</v>
      </c>
      <c r="L1209">
        <v>3.9</v>
      </c>
      <c r="M1209">
        <v>23</v>
      </c>
      <c r="N1209">
        <v>8</v>
      </c>
      <c r="O1209">
        <v>1</v>
      </c>
      <c r="P1209">
        <v>8</v>
      </c>
      <c r="Q1209">
        <v>2017</v>
      </c>
      <c r="R1209">
        <v>7.8875783430000004</v>
      </c>
      <c r="S1209">
        <v>20000</v>
      </c>
      <c r="T1209">
        <v>89.9</v>
      </c>
      <c r="U1209">
        <v>3.9</v>
      </c>
      <c r="V1209">
        <v>14.65675676</v>
      </c>
      <c r="W1209">
        <v>199.50980390000001</v>
      </c>
      <c r="X1209">
        <v>4.4000000000000004</v>
      </c>
      <c r="Y1209">
        <v>19.41288462</v>
      </c>
      <c r="Z1209">
        <v>45.95</v>
      </c>
      <c r="AA1209">
        <v>4</v>
      </c>
      <c r="AB1209">
        <v>14.2875</v>
      </c>
      <c r="AC1209">
        <v>89.9</v>
      </c>
      <c r="AD1209" s="1">
        <v>42963</v>
      </c>
      <c r="AE1209" t="s">
        <v>116</v>
      </c>
    </row>
    <row r="1210" spans="1:31" x14ac:dyDescent="0.3">
      <c r="A1210" t="s">
        <v>65</v>
      </c>
      <c r="B1210" t="s">
        <v>66</v>
      </c>
      <c r="C1210">
        <v>49</v>
      </c>
      <c r="D1210">
        <v>829</v>
      </c>
      <c r="E1210">
        <v>8</v>
      </c>
      <c r="F1210">
        <v>14</v>
      </c>
      <c r="G1210">
        <v>38.4</v>
      </c>
      <c r="H1210">
        <v>307.2</v>
      </c>
      <c r="I1210">
        <v>12.105</v>
      </c>
      <c r="J1210">
        <v>1</v>
      </c>
      <c r="K1210">
        <v>850</v>
      </c>
      <c r="L1210">
        <v>3.7</v>
      </c>
      <c r="M1210">
        <v>23</v>
      </c>
      <c r="N1210">
        <v>8</v>
      </c>
      <c r="O1210">
        <v>1</v>
      </c>
      <c r="P1210">
        <v>8</v>
      </c>
      <c r="Q1210">
        <v>2017</v>
      </c>
      <c r="R1210">
        <v>13.82645804</v>
      </c>
      <c r="S1210">
        <v>10000</v>
      </c>
      <c r="T1210">
        <v>75</v>
      </c>
      <c r="U1210">
        <v>4.0999999999999996</v>
      </c>
      <c r="V1210">
        <v>15.376923079999999</v>
      </c>
      <c r="W1210">
        <v>38.4</v>
      </c>
      <c r="X1210">
        <v>3.7</v>
      </c>
      <c r="Y1210">
        <v>12.105</v>
      </c>
      <c r="Z1210">
        <v>38.4</v>
      </c>
      <c r="AA1210">
        <v>3.7</v>
      </c>
      <c r="AB1210">
        <v>12.105</v>
      </c>
      <c r="AC1210">
        <v>38.4</v>
      </c>
      <c r="AD1210" s="1">
        <v>42962</v>
      </c>
      <c r="AE1210" t="s">
        <v>116</v>
      </c>
    </row>
    <row r="1211" spans="1:31" x14ac:dyDescent="0.3">
      <c r="A1211" t="s">
        <v>47</v>
      </c>
      <c r="B1211" t="s">
        <v>32</v>
      </c>
      <c r="C1211">
        <v>51</v>
      </c>
      <c r="D1211">
        <v>625</v>
      </c>
      <c r="E1211">
        <v>7</v>
      </c>
      <c r="F1211">
        <v>82</v>
      </c>
      <c r="G1211">
        <v>349.90000000000003</v>
      </c>
      <c r="H1211">
        <v>2449.3000000000002</v>
      </c>
      <c r="I1211">
        <v>29.94714286</v>
      </c>
      <c r="J1211">
        <v>1</v>
      </c>
      <c r="K1211">
        <v>900</v>
      </c>
      <c r="L1211">
        <v>4.3</v>
      </c>
      <c r="M1211">
        <v>23</v>
      </c>
      <c r="N1211">
        <v>8</v>
      </c>
      <c r="O1211">
        <v>1</v>
      </c>
      <c r="P1211">
        <v>8</v>
      </c>
      <c r="Q1211">
        <v>2017</v>
      </c>
      <c r="R1211">
        <v>10.36005435</v>
      </c>
      <c r="S1211">
        <v>11400</v>
      </c>
      <c r="T1211">
        <v>23.39740741</v>
      </c>
      <c r="U1211">
        <v>4.3</v>
      </c>
      <c r="V1211">
        <v>14.27678571</v>
      </c>
      <c r="W1211">
        <v>89.99</v>
      </c>
      <c r="X1211">
        <v>4.0999999999999996</v>
      </c>
      <c r="Y1211">
        <v>13.410555560000001</v>
      </c>
      <c r="Z1211">
        <v>58.99</v>
      </c>
      <c r="AA1211">
        <v>3.9</v>
      </c>
      <c r="AB1211">
        <v>16.240909089999999</v>
      </c>
      <c r="AC1211">
        <v>349.9</v>
      </c>
      <c r="AD1211" s="1">
        <v>42962</v>
      </c>
      <c r="AE1211" t="s">
        <v>114</v>
      </c>
    </row>
    <row r="1212" spans="1:31" x14ac:dyDescent="0.3">
      <c r="A1212" t="s">
        <v>41</v>
      </c>
      <c r="B1212" t="s">
        <v>32</v>
      </c>
      <c r="C1212">
        <v>60</v>
      </c>
      <c r="D1212">
        <v>2644</v>
      </c>
      <c r="E1212">
        <v>6</v>
      </c>
      <c r="F1212">
        <v>82</v>
      </c>
      <c r="G1212">
        <v>325</v>
      </c>
      <c r="H1212">
        <v>1950</v>
      </c>
      <c r="I1212">
        <v>21.074999999999999</v>
      </c>
      <c r="J1212">
        <v>6</v>
      </c>
      <c r="K1212">
        <v>400</v>
      </c>
      <c r="L1212">
        <v>4.2</v>
      </c>
      <c r="M1212">
        <v>23</v>
      </c>
      <c r="N1212">
        <v>8</v>
      </c>
      <c r="O1212">
        <v>1</v>
      </c>
      <c r="P1212">
        <v>8</v>
      </c>
      <c r="Q1212">
        <v>2017</v>
      </c>
      <c r="R1212">
        <v>16.968867599999999</v>
      </c>
      <c r="S1212">
        <v>2992</v>
      </c>
      <c r="T1212">
        <v>23.39740741</v>
      </c>
      <c r="U1212">
        <v>4.3</v>
      </c>
      <c r="V1212">
        <v>14.27678571</v>
      </c>
      <c r="W1212">
        <v>89.99</v>
      </c>
      <c r="X1212">
        <v>4.0999999999999996</v>
      </c>
      <c r="Y1212">
        <v>13.410555560000001</v>
      </c>
      <c r="Z1212">
        <v>58.99</v>
      </c>
      <c r="AA1212">
        <v>3.9</v>
      </c>
      <c r="AB1212">
        <v>16.240909089999999</v>
      </c>
      <c r="AC1212">
        <v>324.95</v>
      </c>
      <c r="AD1212" s="1">
        <v>42962</v>
      </c>
      <c r="AE1212" t="s">
        <v>114</v>
      </c>
    </row>
    <row r="1213" spans="1:31" x14ac:dyDescent="0.3">
      <c r="A1213" t="s">
        <v>27</v>
      </c>
      <c r="B1213" t="s">
        <v>36</v>
      </c>
      <c r="C1213">
        <v>58</v>
      </c>
      <c r="D1213">
        <v>340</v>
      </c>
      <c r="E1213">
        <v>21</v>
      </c>
      <c r="F1213">
        <v>113</v>
      </c>
      <c r="G1213">
        <v>59.900000000000006</v>
      </c>
      <c r="H1213">
        <v>1257.9000000000001</v>
      </c>
      <c r="I1213">
        <v>18.83142857</v>
      </c>
      <c r="J1213">
        <v>2</v>
      </c>
      <c r="K1213">
        <v>1500</v>
      </c>
      <c r="L1213">
        <v>4</v>
      </c>
      <c r="M1213">
        <v>23</v>
      </c>
      <c r="N1213">
        <v>8</v>
      </c>
      <c r="O1213">
        <v>1</v>
      </c>
      <c r="P1213">
        <v>8</v>
      </c>
      <c r="Q1213">
        <v>2017</v>
      </c>
      <c r="R1213">
        <v>7.0745782779999997</v>
      </c>
      <c r="S1213">
        <v>19800</v>
      </c>
      <c r="T1213">
        <v>59.9</v>
      </c>
      <c r="U1213">
        <v>4.0999999999999996</v>
      </c>
      <c r="V1213">
        <v>18.162307689999999</v>
      </c>
      <c r="W1213">
        <v>59.9</v>
      </c>
      <c r="X1213">
        <v>4.2</v>
      </c>
      <c r="Y1213">
        <v>17.68111111</v>
      </c>
      <c r="Z1213">
        <v>59.9</v>
      </c>
      <c r="AA1213">
        <v>4.0999999999999996</v>
      </c>
      <c r="AB1213">
        <v>18.05043478</v>
      </c>
      <c r="AC1213">
        <v>59.9</v>
      </c>
      <c r="AD1213" s="1">
        <v>42962</v>
      </c>
      <c r="AE1213" t="s">
        <v>123</v>
      </c>
    </row>
    <row r="1214" spans="1:31" x14ac:dyDescent="0.3">
      <c r="A1214" t="s">
        <v>69</v>
      </c>
      <c r="B1214" t="s">
        <v>36</v>
      </c>
      <c r="C1214">
        <v>59</v>
      </c>
      <c r="D1214">
        <v>341</v>
      </c>
      <c r="E1214">
        <v>19</v>
      </c>
      <c r="F1214">
        <v>113</v>
      </c>
      <c r="G1214">
        <v>59.9</v>
      </c>
      <c r="H1214">
        <v>1138.0999999999999</v>
      </c>
      <c r="I1214">
        <v>16.111578949999998</v>
      </c>
      <c r="J1214">
        <v>2</v>
      </c>
      <c r="K1214">
        <v>1850</v>
      </c>
      <c r="L1214">
        <v>4.3</v>
      </c>
      <c r="M1214">
        <v>23</v>
      </c>
      <c r="N1214">
        <v>8</v>
      </c>
      <c r="O1214">
        <v>1</v>
      </c>
      <c r="P1214">
        <v>8</v>
      </c>
      <c r="Q1214">
        <v>2017</v>
      </c>
      <c r="R1214">
        <v>15.47330097</v>
      </c>
      <c r="S1214">
        <v>32560</v>
      </c>
      <c r="T1214">
        <v>59.9</v>
      </c>
      <c r="U1214">
        <v>4.0999999999999996</v>
      </c>
      <c r="V1214">
        <v>18.162307689999999</v>
      </c>
      <c r="W1214">
        <v>59.9</v>
      </c>
      <c r="X1214">
        <v>4.2</v>
      </c>
      <c r="Y1214">
        <v>17.68111111</v>
      </c>
      <c r="Z1214">
        <v>59.9</v>
      </c>
      <c r="AA1214">
        <v>4.0999999999999996</v>
      </c>
      <c r="AB1214">
        <v>18.05043478</v>
      </c>
      <c r="AC1214">
        <v>59.9</v>
      </c>
      <c r="AD1214" s="1">
        <v>42962</v>
      </c>
      <c r="AE1214" t="s">
        <v>123</v>
      </c>
    </row>
    <row r="1215" spans="1:31" x14ac:dyDescent="0.3">
      <c r="A1215" t="s">
        <v>39</v>
      </c>
      <c r="B1215" t="s">
        <v>40</v>
      </c>
      <c r="C1215">
        <v>40</v>
      </c>
      <c r="D1215">
        <v>1456</v>
      </c>
      <c r="E1215">
        <v>1</v>
      </c>
      <c r="F1215">
        <v>39</v>
      </c>
      <c r="G1215">
        <v>134.99</v>
      </c>
      <c r="H1215">
        <v>134.99</v>
      </c>
      <c r="I1215">
        <v>15.7</v>
      </c>
      <c r="J1215">
        <v>1</v>
      </c>
      <c r="K1215">
        <v>2425</v>
      </c>
      <c r="L1215">
        <v>3.8</v>
      </c>
      <c r="M1215">
        <v>23</v>
      </c>
      <c r="N1215">
        <v>8</v>
      </c>
      <c r="O1215">
        <v>1</v>
      </c>
      <c r="P1215">
        <v>8</v>
      </c>
      <c r="Q1215">
        <v>2017</v>
      </c>
      <c r="R1215">
        <v>1.428571429</v>
      </c>
      <c r="S1215">
        <v>16530</v>
      </c>
      <c r="T1215">
        <v>99.99</v>
      </c>
      <c r="U1215">
        <v>4.2</v>
      </c>
      <c r="V1215">
        <v>18.975000000000001</v>
      </c>
      <c r="W1215">
        <v>116.92749999999999</v>
      </c>
      <c r="X1215">
        <v>4.3</v>
      </c>
      <c r="Y1215">
        <v>19.021249999999998</v>
      </c>
      <c r="Z1215">
        <v>134.99</v>
      </c>
      <c r="AA1215">
        <v>3.8</v>
      </c>
      <c r="AB1215">
        <v>15.7</v>
      </c>
      <c r="AC1215">
        <v>134.99</v>
      </c>
      <c r="AD1215" s="1">
        <v>42961</v>
      </c>
      <c r="AE1215" t="s">
        <v>115</v>
      </c>
    </row>
    <row r="1216" spans="1:31" x14ac:dyDescent="0.3">
      <c r="A1216" t="s">
        <v>67</v>
      </c>
      <c r="B1216" t="s">
        <v>33</v>
      </c>
      <c r="C1216">
        <v>33</v>
      </c>
      <c r="D1216">
        <v>523</v>
      </c>
      <c r="E1216">
        <v>13</v>
      </c>
      <c r="F1216">
        <v>48</v>
      </c>
      <c r="G1216">
        <v>160.66923076923075</v>
      </c>
      <c r="H1216">
        <v>2088.6999999999998</v>
      </c>
      <c r="I1216">
        <v>15.185384620000001</v>
      </c>
      <c r="J1216">
        <v>3</v>
      </c>
      <c r="K1216">
        <v>584</v>
      </c>
      <c r="L1216">
        <v>4.2</v>
      </c>
      <c r="M1216">
        <v>23</v>
      </c>
      <c r="N1216">
        <v>8</v>
      </c>
      <c r="O1216">
        <v>1</v>
      </c>
      <c r="P1216">
        <v>8</v>
      </c>
      <c r="Q1216">
        <v>2017</v>
      </c>
      <c r="R1216">
        <v>10.043037379999999</v>
      </c>
      <c r="S1216">
        <v>2288</v>
      </c>
      <c r="T1216">
        <v>160.66923080000001</v>
      </c>
      <c r="U1216">
        <v>4.2</v>
      </c>
      <c r="V1216">
        <v>15.185384620000001</v>
      </c>
      <c r="W1216">
        <v>160.66923080000001</v>
      </c>
      <c r="X1216">
        <v>4.2</v>
      </c>
      <c r="Y1216">
        <v>15.185384620000001</v>
      </c>
      <c r="Z1216">
        <v>179.9</v>
      </c>
      <c r="AA1216">
        <v>3.8</v>
      </c>
      <c r="AB1216">
        <v>14.926666669999999</v>
      </c>
      <c r="AC1216">
        <v>161.5909091</v>
      </c>
      <c r="AD1216" s="1">
        <v>42961</v>
      </c>
      <c r="AE1216" t="s">
        <v>122</v>
      </c>
    </row>
    <row r="1217" spans="1:31" x14ac:dyDescent="0.3">
      <c r="A1217" t="s">
        <v>69</v>
      </c>
      <c r="B1217" t="s">
        <v>36</v>
      </c>
      <c r="C1217">
        <v>59</v>
      </c>
      <c r="D1217">
        <v>341</v>
      </c>
      <c r="E1217">
        <v>19</v>
      </c>
      <c r="F1217">
        <v>113</v>
      </c>
      <c r="G1217">
        <v>59.9</v>
      </c>
      <c r="H1217">
        <v>1138.0999999999999</v>
      </c>
      <c r="I1217">
        <v>16.111578949999998</v>
      </c>
      <c r="J1217">
        <v>2</v>
      </c>
      <c r="K1217">
        <v>1850</v>
      </c>
      <c r="L1217">
        <v>4.3</v>
      </c>
      <c r="M1217">
        <v>23</v>
      </c>
      <c r="N1217">
        <v>8</v>
      </c>
      <c r="O1217">
        <v>1</v>
      </c>
      <c r="P1217">
        <v>8</v>
      </c>
      <c r="Q1217">
        <v>2017</v>
      </c>
      <c r="R1217">
        <v>15.47330097</v>
      </c>
      <c r="S1217">
        <v>32560</v>
      </c>
      <c r="T1217">
        <v>59.9</v>
      </c>
      <c r="U1217">
        <v>4.0999999999999996</v>
      </c>
      <c r="V1217">
        <v>18.162307689999999</v>
      </c>
      <c r="W1217">
        <v>59.9</v>
      </c>
      <c r="X1217">
        <v>4.2</v>
      </c>
      <c r="Y1217">
        <v>17.68111111</v>
      </c>
      <c r="Z1217">
        <v>59.9</v>
      </c>
      <c r="AA1217">
        <v>4.0999999999999996</v>
      </c>
      <c r="AB1217">
        <v>18.05043478</v>
      </c>
      <c r="AC1217">
        <v>59.9</v>
      </c>
      <c r="AD1217" s="1">
        <v>42961</v>
      </c>
      <c r="AE1217" t="s">
        <v>123</v>
      </c>
    </row>
    <row r="1218" spans="1:31" x14ac:dyDescent="0.3">
      <c r="A1218" t="s">
        <v>37</v>
      </c>
      <c r="B1218" t="s">
        <v>36</v>
      </c>
      <c r="C1218">
        <v>59</v>
      </c>
      <c r="D1218">
        <v>341</v>
      </c>
      <c r="E1218">
        <v>27</v>
      </c>
      <c r="F1218">
        <v>34</v>
      </c>
      <c r="G1218">
        <v>59.9</v>
      </c>
      <c r="H1218">
        <v>1617.3</v>
      </c>
      <c r="I1218">
        <v>17.68111111</v>
      </c>
      <c r="J1218">
        <v>2</v>
      </c>
      <c r="K1218">
        <v>1750</v>
      </c>
      <c r="L1218">
        <v>4.2</v>
      </c>
      <c r="M1218">
        <v>23</v>
      </c>
      <c r="N1218">
        <v>8</v>
      </c>
      <c r="O1218">
        <v>1</v>
      </c>
      <c r="P1218">
        <v>8</v>
      </c>
      <c r="Q1218">
        <v>2017</v>
      </c>
      <c r="R1218">
        <v>9.0713603060000008</v>
      </c>
      <c r="S1218">
        <v>32560</v>
      </c>
      <c r="T1218">
        <v>59.9</v>
      </c>
      <c r="U1218">
        <v>4.0999999999999996</v>
      </c>
      <c r="V1218">
        <v>18.162307689999999</v>
      </c>
      <c r="W1218">
        <v>59.9</v>
      </c>
      <c r="X1218">
        <v>4.2</v>
      </c>
      <c r="Y1218">
        <v>17.68111111</v>
      </c>
      <c r="Z1218">
        <v>59.9</v>
      </c>
      <c r="AA1218">
        <v>4.0999999999999996</v>
      </c>
      <c r="AB1218">
        <v>18.05043478</v>
      </c>
      <c r="AC1218">
        <v>59.9</v>
      </c>
      <c r="AD1218" s="1">
        <v>42961</v>
      </c>
      <c r="AE1218" t="s">
        <v>123</v>
      </c>
    </row>
    <row r="1219" spans="1:31" x14ac:dyDescent="0.3">
      <c r="A1219" t="s">
        <v>54</v>
      </c>
      <c r="B1219" t="s">
        <v>32</v>
      </c>
      <c r="C1219">
        <v>59</v>
      </c>
      <c r="D1219">
        <v>492</v>
      </c>
      <c r="E1219">
        <v>18</v>
      </c>
      <c r="F1219">
        <v>82</v>
      </c>
      <c r="G1219">
        <v>89.99</v>
      </c>
      <c r="H1219">
        <v>1619.82</v>
      </c>
      <c r="I1219">
        <v>13.410555560000001</v>
      </c>
      <c r="J1219">
        <v>3</v>
      </c>
      <c r="K1219">
        <v>250</v>
      </c>
      <c r="L1219">
        <v>4.0999999999999996</v>
      </c>
      <c r="M1219">
        <v>23</v>
      </c>
      <c r="N1219">
        <v>8</v>
      </c>
      <c r="O1219">
        <v>1</v>
      </c>
      <c r="P1219">
        <v>8</v>
      </c>
      <c r="Q1219">
        <v>2017</v>
      </c>
      <c r="R1219">
        <v>9.2617286940000003</v>
      </c>
      <c r="S1219">
        <v>3960</v>
      </c>
      <c r="T1219">
        <v>23.39740741</v>
      </c>
      <c r="U1219">
        <v>4.3</v>
      </c>
      <c r="V1219">
        <v>14.27678571</v>
      </c>
      <c r="W1219">
        <v>89.99</v>
      </c>
      <c r="X1219">
        <v>4.0999999999999996</v>
      </c>
      <c r="Y1219">
        <v>13.410555560000001</v>
      </c>
      <c r="Z1219">
        <v>58.99</v>
      </c>
      <c r="AA1219">
        <v>3.9</v>
      </c>
      <c r="AB1219">
        <v>16.240909089999999</v>
      </c>
      <c r="AC1219">
        <v>89.99</v>
      </c>
      <c r="AD1219" s="1">
        <v>42960</v>
      </c>
      <c r="AE1219" t="s">
        <v>115</v>
      </c>
    </row>
    <row r="1220" spans="1:31" x14ac:dyDescent="0.3">
      <c r="A1220" t="s">
        <v>24</v>
      </c>
      <c r="B1220" t="s">
        <v>33</v>
      </c>
      <c r="C1220">
        <v>42</v>
      </c>
      <c r="D1220">
        <v>236</v>
      </c>
      <c r="E1220">
        <v>8</v>
      </c>
      <c r="F1220">
        <v>48</v>
      </c>
      <c r="G1220">
        <v>229.9</v>
      </c>
      <c r="H1220">
        <v>1839.2</v>
      </c>
      <c r="I1220">
        <v>15.141249999999999</v>
      </c>
      <c r="J1220">
        <v>1</v>
      </c>
      <c r="K1220">
        <v>342</v>
      </c>
      <c r="L1220">
        <v>4.0999999999999996</v>
      </c>
      <c r="M1220">
        <v>23</v>
      </c>
      <c r="N1220">
        <v>8</v>
      </c>
      <c r="O1220">
        <v>1</v>
      </c>
      <c r="P1220">
        <v>8</v>
      </c>
      <c r="Q1220">
        <v>2017</v>
      </c>
      <c r="R1220">
        <v>12.121212119999999</v>
      </c>
      <c r="S1220">
        <v>3510</v>
      </c>
      <c r="T1220">
        <v>160.66923080000001</v>
      </c>
      <c r="U1220">
        <v>4.2</v>
      </c>
      <c r="V1220">
        <v>15.185384620000001</v>
      </c>
      <c r="W1220">
        <v>229.9</v>
      </c>
      <c r="X1220">
        <v>4.0999999999999996</v>
      </c>
      <c r="Y1220">
        <v>15.141249999999999</v>
      </c>
      <c r="Z1220">
        <v>179.9</v>
      </c>
      <c r="AA1220">
        <v>3.8</v>
      </c>
      <c r="AB1220">
        <v>14.926666669999999</v>
      </c>
      <c r="AC1220">
        <v>229.85</v>
      </c>
      <c r="AD1220" s="1">
        <v>42959</v>
      </c>
      <c r="AE1220" t="s">
        <v>114</v>
      </c>
    </row>
    <row r="1221" spans="1:31" x14ac:dyDescent="0.3">
      <c r="A1221" t="s">
        <v>75</v>
      </c>
      <c r="B1221" t="s">
        <v>30</v>
      </c>
      <c r="C1221">
        <v>42</v>
      </c>
      <c r="D1221">
        <v>363</v>
      </c>
      <c r="E1221">
        <v>13</v>
      </c>
      <c r="F1221">
        <v>15</v>
      </c>
      <c r="G1221">
        <v>144.9576923076923</v>
      </c>
      <c r="H1221">
        <v>1884.45</v>
      </c>
      <c r="I1221">
        <v>19.285384619999999</v>
      </c>
      <c r="J1221">
        <v>1</v>
      </c>
      <c r="K1221">
        <v>922</v>
      </c>
      <c r="L1221">
        <v>4.2</v>
      </c>
      <c r="M1221">
        <v>23</v>
      </c>
      <c r="N1221">
        <v>8</v>
      </c>
      <c r="O1221">
        <v>1</v>
      </c>
      <c r="P1221">
        <v>8</v>
      </c>
      <c r="Q1221">
        <v>2017</v>
      </c>
      <c r="R1221">
        <v>13.68421053</v>
      </c>
      <c r="S1221">
        <v>7650</v>
      </c>
      <c r="T1221">
        <v>145.70428570000001</v>
      </c>
      <c r="U1221">
        <v>4.2</v>
      </c>
      <c r="V1221">
        <v>36.46</v>
      </c>
      <c r="W1221">
        <v>144.96</v>
      </c>
      <c r="X1221">
        <v>4.2</v>
      </c>
      <c r="Y1221">
        <v>19.285384619999999</v>
      </c>
      <c r="Z1221">
        <v>144.96</v>
      </c>
      <c r="AA1221">
        <v>4.2</v>
      </c>
      <c r="AB1221">
        <v>19.285384619999999</v>
      </c>
      <c r="AC1221">
        <v>146.6</v>
      </c>
      <c r="AD1221" s="1">
        <v>42959</v>
      </c>
      <c r="AE1221" t="s">
        <v>122</v>
      </c>
    </row>
    <row r="1222" spans="1:31" x14ac:dyDescent="0.3">
      <c r="A1222" t="s">
        <v>63</v>
      </c>
      <c r="B1222" t="s">
        <v>30</v>
      </c>
      <c r="C1222">
        <v>59</v>
      </c>
      <c r="D1222">
        <v>1893</v>
      </c>
      <c r="E1222">
        <v>7</v>
      </c>
      <c r="F1222">
        <v>15</v>
      </c>
      <c r="G1222">
        <v>145.7042857142857</v>
      </c>
      <c r="H1222">
        <v>1019.93</v>
      </c>
      <c r="I1222">
        <v>36.46</v>
      </c>
      <c r="J1222">
        <v>1</v>
      </c>
      <c r="K1222">
        <v>6550</v>
      </c>
      <c r="L1222">
        <v>4.2</v>
      </c>
      <c r="M1222">
        <v>23</v>
      </c>
      <c r="N1222">
        <v>8</v>
      </c>
      <c r="O1222">
        <v>1</v>
      </c>
      <c r="P1222">
        <v>8</v>
      </c>
      <c r="Q1222">
        <v>2017</v>
      </c>
      <c r="R1222">
        <v>5.6866496599999996</v>
      </c>
      <c r="S1222">
        <v>8000</v>
      </c>
      <c r="T1222">
        <v>145.70428570000001</v>
      </c>
      <c r="U1222">
        <v>4.2</v>
      </c>
      <c r="V1222">
        <v>36.46</v>
      </c>
      <c r="W1222">
        <v>145.70428570000001</v>
      </c>
      <c r="X1222">
        <v>4.2</v>
      </c>
      <c r="Y1222">
        <v>36.46</v>
      </c>
      <c r="Z1222">
        <v>145.70428570000001</v>
      </c>
      <c r="AA1222">
        <v>4.2</v>
      </c>
      <c r="AB1222">
        <v>36.46</v>
      </c>
      <c r="AC1222">
        <v>139.99</v>
      </c>
      <c r="AD1222" s="1">
        <v>42958</v>
      </c>
      <c r="AE1222" t="s">
        <v>123</v>
      </c>
    </row>
    <row r="1223" spans="1:31" x14ac:dyDescent="0.3">
      <c r="A1223" t="s">
        <v>83</v>
      </c>
      <c r="B1223" t="s">
        <v>36</v>
      </c>
      <c r="C1223">
        <v>36</v>
      </c>
      <c r="D1223">
        <v>450</v>
      </c>
      <c r="E1223">
        <v>7</v>
      </c>
      <c r="F1223">
        <v>113</v>
      </c>
      <c r="G1223">
        <v>97.571428571428569</v>
      </c>
      <c r="H1223">
        <v>683</v>
      </c>
      <c r="I1223">
        <v>39.897500000000001</v>
      </c>
      <c r="J1223">
        <v>1</v>
      </c>
      <c r="K1223">
        <v>9000</v>
      </c>
      <c r="L1223">
        <v>4.0999999999999996</v>
      </c>
      <c r="M1223">
        <v>23</v>
      </c>
      <c r="N1223">
        <v>8</v>
      </c>
      <c r="O1223">
        <v>1</v>
      </c>
      <c r="P1223">
        <v>8</v>
      </c>
      <c r="Q1223">
        <v>2017</v>
      </c>
      <c r="R1223">
        <v>6.6666666670000003</v>
      </c>
      <c r="S1223">
        <v>19656</v>
      </c>
      <c r="T1223">
        <v>59.9</v>
      </c>
      <c r="U1223">
        <v>4.0999999999999996</v>
      </c>
      <c r="V1223">
        <v>18.162307689999999</v>
      </c>
      <c r="W1223">
        <v>59.9</v>
      </c>
      <c r="X1223">
        <v>4.2</v>
      </c>
      <c r="Y1223">
        <v>17.68111111</v>
      </c>
      <c r="Z1223">
        <v>59.9</v>
      </c>
      <c r="AA1223">
        <v>4.0999999999999996</v>
      </c>
      <c r="AB1223">
        <v>18.05043478</v>
      </c>
      <c r="AC1223">
        <v>89</v>
      </c>
      <c r="AD1223" s="1">
        <v>42957</v>
      </c>
      <c r="AE1223" t="s">
        <v>115</v>
      </c>
    </row>
    <row r="1224" spans="1:31" x14ac:dyDescent="0.3">
      <c r="A1224" t="s">
        <v>47</v>
      </c>
      <c r="B1224" t="s">
        <v>32</v>
      </c>
      <c r="C1224">
        <v>51</v>
      </c>
      <c r="D1224">
        <v>625</v>
      </c>
      <c r="E1224">
        <v>7</v>
      </c>
      <c r="F1224">
        <v>82</v>
      </c>
      <c r="G1224">
        <v>349.90000000000003</v>
      </c>
      <c r="H1224">
        <v>2449.3000000000002</v>
      </c>
      <c r="I1224">
        <v>29.94714286</v>
      </c>
      <c r="J1224">
        <v>1</v>
      </c>
      <c r="K1224">
        <v>900</v>
      </c>
      <c r="L1224">
        <v>4.3</v>
      </c>
      <c r="M1224">
        <v>23</v>
      </c>
      <c r="N1224">
        <v>8</v>
      </c>
      <c r="O1224">
        <v>1</v>
      </c>
      <c r="P1224">
        <v>8</v>
      </c>
      <c r="Q1224">
        <v>2017</v>
      </c>
      <c r="R1224">
        <v>10.36005435</v>
      </c>
      <c r="S1224">
        <v>11400</v>
      </c>
      <c r="T1224">
        <v>23.39740741</v>
      </c>
      <c r="U1224">
        <v>4.3</v>
      </c>
      <c r="V1224">
        <v>14.27678571</v>
      </c>
      <c r="W1224">
        <v>89.99</v>
      </c>
      <c r="X1224">
        <v>4.0999999999999996</v>
      </c>
      <c r="Y1224">
        <v>13.410555560000001</v>
      </c>
      <c r="Z1224">
        <v>58.99</v>
      </c>
      <c r="AA1224">
        <v>3.9</v>
      </c>
      <c r="AB1224">
        <v>16.240909089999999</v>
      </c>
      <c r="AC1224">
        <v>349.9</v>
      </c>
      <c r="AD1224" s="1">
        <v>42957</v>
      </c>
      <c r="AE1224" t="s">
        <v>114</v>
      </c>
    </row>
    <row r="1225" spans="1:31" x14ac:dyDescent="0.3">
      <c r="A1225" t="s">
        <v>37</v>
      </c>
      <c r="B1225" t="s">
        <v>36</v>
      </c>
      <c r="C1225">
        <v>59</v>
      </c>
      <c r="D1225">
        <v>341</v>
      </c>
      <c r="E1225">
        <v>27</v>
      </c>
      <c r="F1225">
        <v>34</v>
      </c>
      <c r="G1225">
        <v>59.9</v>
      </c>
      <c r="H1225">
        <v>1617.3</v>
      </c>
      <c r="I1225">
        <v>17.68111111</v>
      </c>
      <c r="J1225">
        <v>2</v>
      </c>
      <c r="K1225">
        <v>1750</v>
      </c>
      <c r="L1225">
        <v>4.2</v>
      </c>
      <c r="M1225">
        <v>23</v>
      </c>
      <c r="N1225">
        <v>8</v>
      </c>
      <c r="O1225">
        <v>1</v>
      </c>
      <c r="P1225">
        <v>8</v>
      </c>
      <c r="Q1225">
        <v>2017</v>
      </c>
      <c r="R1225">
        <v>9.0713603060000008</v>
      </c>
      <c r="S1225">
        <v>32560</v>
      </c>
      <c r="T1225">
        <v>59.9</v>
      </c>
      <c r="U1225">
        <v>4.0999999999999996</v>
      </c>
      <c r="V1225">
        <v>18.162307689999999</v>
      </c>
      <c r="W1225">
        <v>59.9</v>
      </c>
      <c r="X1225">
        <v>4.2</v>
      </c>
      <c r="Y1225">
        <v>17.68111111</v>
      </c>
      <c r="Z1225">
        <v>59.9</v>
      </c>
      <c r="AA1225">
        <v>4.0999999999999996</v>
      </c>
      <c r="AB1225">
        <v>18.05043478</v>
      </c>
      <c r="AC1225">
        <v>59.9</v>
      </c>
      <c r="AD1225" s="1">
        <v>42957</v>
      </c>
      <c r="AE1225" t="s">
        <v>123</v>
      </c>
    </row>
    <row r="1226" spans="1:31" x14ac:dyDescent="0.3">
      <c r="A1226" t="s">
        <v>51</v>
      </c>
      <c r="B1226" t="s">
        <v>36</v>
      </c>
      <c r="C1226">
        <v>57</v>
      </c>
      <c r="D1226">
        <v>339</v>
      </c>
      <c r="E1226">
        <v>6</v>
      </c>
      <c r="F1226">
        <v>113</v>
      </c>
      <c r="G1226">
        <v>59.9</v>
      </c>
      <c r="H1226">
        <v>359.4</v>
      </c>
      <c r="I1226">
        <v>16.260000000000002</v>
      </c>
      <c r="J1226">
        <v>2</v>
      </c>
      <c r="K1226">
        <v>1800</v>
      </c>
      <c r="L1226">
        <v>4.2</v>
      </c>
      <c r="M1226">
        <v>23</v>
      </c>
      <c r="N1226">
        <v>8</v>
      </c>
      <c r="O1226">
        <v>1</v>
      </c>
      <c r="P1226">
        <v>8</v>
      </c>
      <c r="Q1226">
        <v>2017</v>
      </c>
      <c r="R1226">
        <v>11.31276467</v>
      </c>
      <c r="S1226">
        <v>32560</v>
      </c>
      <c r="T1226">
        <v>59.9</v>
      </c>
      <c r="U1226">
        <v>4.0999999999999996</v>
      </c>
      <c r="V1226">
        <v>18.162307689999999</v>
      </c>
      <c r="W1226">
        <v>59.9</v>
      </c>
      <c r="X1226">
        <v>4.2</v>
      </c>
      <c r="Y1226">
        <v>17.68111111</v>
      </c>
      <c r="Z1226">
        <v>59.9</v>
      </c>
      <c r="AA1226">
        <v>4.0999999999999996</v>
      </c>
      <c r="AB1226">
        <v>18.05043478</v>
      </c>
      <c r="AC1226">
        <v>59.9</v>
      </c>
      <c r="AD1226" s="1">
        <v>42957</v>
      </c>
      <c r="AE1226" t="s">
        <v>123</v>
      </c>
    </row>
    <row r="1227" spans="1:31" x14ac:dyDescent="0.3">
      <c r="A1227" t="s">
        <v>80</v>
      </c>
      <c r="B1227" t="s">
        <v>36</v>
      </c>
      <c r="C1227">
        <v>56</v>
      </c>
      <c r="D1227">
        <v>348</v>
      </c>
      <c r="E1227">
        <v>39</v>
      </c>
      <c r="F1227">
        <v>113</v>
      </c>
      <c r="G1227">
        <v>59.9</v>
      </c>
      <c r="H1227">
        <v>2336.1</v>
      </c>
      <c r="I1227">
        <v>18.162307689999999</v>
      </c>
      <c r="J1227">
        <v>2</v>
      </c>
      <c r="K1227">
        <v>1550</v>
      </c>
      <c r="L1227">
        <v>4.0999999999999996</v>
      </c>
      <c r="M1227">
        <v>23</v>
      </c>
      <c r="N1227">
        <v>8</v>
      </c>
      <c r="O1227">
        <v>1</v>
      </c>
      <c r="P1227">
        <v>8</v>
      </c>
      <c r="Q1227">
        <v>2017</v>
      </c>
      <c r="R1227">
        <v>8.5075250839999992</v>
      </c>
      <c r="S1227">
        <v>19800</v>
      </c>
      <c r="T1227">
        <v>59.9</v>
      </c>
      <c r="U1227">
        <v>4.0999999999999996</v>
      </c>
      <c r="V1227">
        <v>18.162307689999999</v>
      </c>
      <c r="W1227">
        <v>59.9</v>
      </c>
      <c r="X1227">
        <v>4.2</v>
      </c>
      <c r="Y1227">
        <v>17.68111111</v>
      </c>
      <c r="Z1227">
        <v>59.9</v>
      </c>
      <c r="AA1227">
        <v>4.0999999999999996</v>
      </c>
      <c r="AB1227">
        <v>18.05043478</v>
      </c>
      <c r="AC1227">
        <v>59.9</v>
      </c>
      <c r="AD1227" s="1">
        <v>42957</v>
      </c>
      <c r="AE1227" t="s">
        <v>124</v>
      </c>
    </row>
    <row r="1228" spans="1:31" x14ac:dyDescent="0.3">
      <c r="A1228" t="s">
        <v>57</v>
      </c>
      <c r="B1228" t="s">
        <v>40</v>
      </c>
      <c r="C1228">
        <v>54</v>
      </c>
      <c r="D1228">
        <v>995</v>
      </c>
      <c r="E1228">
        <v>8</v>
      </c>
      <c r="F1228">
        <v>39</v>
      </c>
      <c r="G1228">
        <v>99.99</v>
      </c>
      <c r="H1228">
        <v>799.92</v>
      </c>
      <c r="I1228">
        <v>18.228750000000002</v>
      </c>
      <c r="J1228">
        <v>1</v>
      </c>
      <c r="K1228">
        <v>4475</v>
      </c>
      <c r="L1228">
        <v>4.3</v>
      </c>
      <c r="M1228">
        <v>23</v>
      </c>
      <c r="N1228">
        <v>8</v>
      </c>
      <c r="O1228">
        <v>1</v>
      </c>
      <c r="P1228">
        <v>8</v>
      </c>
      <c r="Q1228">
        <v>2017</v>
      </c>
      <c r="R1228">
        <v>10.958904110000001</v>
      </c>
      <c r="S1228">
        <v>32736</v>
      </c>
      <c r="T1228">
        <v>99.99</v>
      </c>
      <c r="U1228">
        <v>4.2</v>
      </c>
      <c r="V1228">
        <v>18.975000000000001</v>
      </c>
      <c r="W1228">
        <v>116.92749999999999</v>
      </c>
      <c r="X1228">
        <v>4.3</v>
      </c>
      <c r="Y1228">
        <v>19.021249999999998</v>
      </c>
      <c r="Z1228">
        <v>99.99</v>
      </c>
      <c r="AA1228">
        <v>4.3</v>
      </c>
      <c r="AB1228">
        <v>18.228750000000002</v>
      </c>
      <c r="AC1228">
        <v>99.99</v>
      </c>
      <c r="AD1228" s="1">
        <v>42956</v>
      </c>
      <c r="AE1228" t="s">
        <v>122</v>
      </c>
    </row>
    <row r="1229" spans="1:31" x14ac:dyDescent="0.3">
      <c r="A1229" t="s">
        <v>83</v>
      </c>
      <c r="B1229" t="s">
        <v>36</v>
      </c>
      <c r="C1229">
        <v>36</v>
      </c>
      <c r="D1229">
        <v>450</v>
      </c>
      <c r="E1229">
        <v>7</v>
      </c>
      <c r="F1229">
        <v>113</v>
      </c>
      <c r="G1229">
        <v>97.571428571428569</v>
      </c>
      <c r="H1229">
        <v>683</v>
      </c>
      <c r="I1229">
        <v>39.897500000000001</v>
      </c>
      <c r="J1229">
        <v>1</v>
      </c>
      <c r="K1229">
        <v>9000</v>
      </c>
      <c r="L1229">
        <v>4.0999999999999996</v>
      </c>
      <c r="M1229">
        <v>23</v>
      </c>
      <c r="N1229">
        <v>8</v>
      </c>
      <c r="O1229">
        <v>1</v>
      </c>
      <c r="P1229">
        <v>8</v>
      </c>
      <c r="Q1229">
        <v>2017</v>
      </c>
      <c r="R1229">
        <v>6.6666666670000003</v>
      </c>
      <c r="S1229">
        <v>19656</v>
      </c>
      <c r="T1229">
        <v>59.9</v>
      </c>
      <c r="U1229">
        <v>4.0999999999999996</v>
      </c>
      <c r="V1229">
        <v>18.162307689999999</v>
      </c>
      <c r="W1229">
        <v>59.9</v>
      </c>
      <c r="X1229">
        <v>4.2</v>
      </c>
      <c r="Y1229">
        <v>17.68111111</v>
      </c>
      <c r="Z1229">
        <v>59.9</v>
      </c>
      <c r="AA1229">
        <v>4.0999999999999996</v>
      </c>
      <c r="AB1229">
        <v>18.05043478</v>
      </c>
      <c r="AC1229">
        <v>89</v>
      </c>
      <c r="AD1229" s="1">
        <v>42956</v>
      </c>
      <c r="AE1229" t="s">
        <v>115</v>
      </c>
    </row>
    <row r="1230" spans="1:31" x14ac:dyDescent="0.3">
      <c r="A1230" t="s">
        <v>72</v>
      </c>
      <c r="B1230" t="s">
        <v>66</v>
      </c>
      <c r="C1230">
        <v>44</v>
      </c>
      <c r="D1230">
        <v>903</v>
      </c>
      <c r="E1230">
        <v>13</v>
      </c>
      <c r="F1230">
        <v>14</v>
      </c>
      <c r="G1230">
        <v>75</v>
      </c>
      <c r="H1230">
        <v>975</v>
      </c>
      <c r="I1230">
        <v>15.376923079999999</v>
      </c>
      <c r="J1230">
        <v>6</v>
      </c>
      <c r="K1230">
        <v>2600</v>
      </c>
      <c r="L1230">
        <v>4.0999999999999996</v>
      </c>
      <c r="M1230">
        <v>23</v>
      </c>
      <c r="N1230">
        <v>8</v>
      </c>
      <c r="O1230">
        <v>1</v>
      </c>
      <c r="P1230">
        <v>8</v>
      </c>
      <c r="Q1230">
        <v>2017</v>
      </c>
      <c r="R1230">
        <v>6.0649505120000002</v>
      </c>
      <c r="S1230">
        <v>15000</v>
      </c>
      <c r="T1230">
        <v>75</v>
      </c>
      <c r="U1230">
        <v>4.0999999999999996</v>
      </c>
      <c r="V1230">
        <v>15.376923079999999</v>
      </c>
      <c r="W1230">
        <v>38.4</v>
      </c>
      <c r="X1230">
        <v>3.7</v>
      </c>
      <c r="Y1230">
        <v>12.105</v>
      </c>
      <c r="Z1230">
        <v>75</v>
      </c>
      <c r="AA1230">
        <v>4.0999999999999996</v>
      </c>
      <c r="AB1230">
        <v>15.376923079999999</v>
      </c>
      <c r="AC1230">
        <v>75</v>
      </c>
      <c r="AD1230" s="1">
        <v>42956</v>
      </c>
      <c r="AE1230" t="s">
        <v>114</v>
      </c>
    </row>
    <row r="1231" spans="1:31" x14ac:dyDescent="0.3">
      <c r="A1231" t="s">
        <v>45</v>
      </c>
      <c r="B1231" t="s">
        <v>33</v>
      </c>
      <c r="C1231">
        <v>35</v>
      </c>
      <c r="D1231">
        <v>514</v>
      </c>
      <c r="E1231">
        <v>15</v>
      </c>
      <c r="F1231">
        <v>48</v>
      </c>
      <c r="G1231">
        <v>179.9</v>
      </c>
      <c r="H1231">
        <v>2698.5</v>
      </c>
      <c r="I1231">
        <v>14.926666669999999</v>
      </c>
      <c r="J1231">
        <v>2</v>
      </c>
      <c r="K1231">
        <v>4338</v>
      </c>
      <c r="L1231">
        <v>3.8</v>
      </c>
      <c r="M1231">
        <v>23</v>
      </c>
      <c r="N1231">
        <v>8</v>
      </c>
      <c r="O1231">
        <v>1</v>
      </c>
      <c r="P1231">
        <v>8</v>
      </c>
      <c r="Q1231">
        <v>2017</v>
      </c>
      <c r="R1231">
        <v>13.869400969999999</v>
      </c>
      <c r="S1231">
        <v>2856</v>
      </c>
      <c r="T1231">
        <v>160.66923080000001</v>
      </c>
      <c r="U1231">
        <v>4.2</v>
      </c>
      <c r="V1231">
        <v>15.185384620000001</v>
      </c>
      <c r="W1231">
        <v>179.9</v>
      </c>
      <c r="X1231">
        <v>3.8</v>
      </c>
      <c r="Y1231">
        <v>14.926666669999999</v>
      </c>
      <c r="Z1231">
        <v>179.9</v>
      </c>
      <c r="AA1231">
        <v>3.8</v>
      </c>
      <c r="AB1231">
        <v>14.926666669999999</v>
      </c>
      <c r="AC1231">
        <v>197.38300000000001</v>
      </c>
      <c r="AD1231" s="1">
        <v>42956</v>
      </c>
      <c r="AE1231" t="s">
        <v>115</v>
      </c>
    </row>
    <row r="1232" spans="1:31" x14ac:dyDescent="0.3">
      <c r="A1232" t="s">
        <v>80</v>
      </c>
      <c r="B1232" t="s">
        <v>36</v>
      </c>
      <c r="C1232">
        <v>56</v>
      </c>
      <c r="D1232">
        <v>348</v>
      </c>
      <c r="E1232">
        <v>39</v>
      </c>
      <c r="F1232">
        <v>113</v>
      </c>
      <c r="G1232">
        <v>59.9</v>
      </c>
      <c r="H1232">
        <v>2336.1</v>
      </c>
      <c r="I1232">
        <v>18.162307689999999</v>
      </c>
      <c r="J1232">
        <v>2</v>
      </c>
      <c r="K1232">
        <v>1550</v>
      </c>
      <c r="L1232">
        <v>4.0999999999999996</v>
      </c>
      <c r="M1232">
        <v>23</v>
      </c>
      <c r="N1232">
        <v>8</v>
      </c>
      <c r="O1232">
        <v>1</v>
      </c>
      <c r="P1232">
        <v>8</v>
      </c>
      <c r="Q1232">
        <v>2017</v>
      </c>
      <c r="R1232">
        <v>8.5075250839999992</v>
      </c>
      <c r="S1232">
        <v>19800</v>
      </c>
      <c r="T1232">
        <v>59.9</v>
      </c>
      <c r="U1232">
        <v>4.0999999999999996</v>
      </c>
      <c r="V1232">
        <v>18.162307689999999</v>
      </c>
      <c r="W1232">
        <v>59.9</v>
      </c>
      <c r="X1232">
        <v>4.2</v>
      </c>
      <c r="Y1232">
        <v>17.68111111</v>
      </c>
      <c r="Z1232">
        <v>59.9</v>
      </c>
      <c r="AA1232">
        <v>4.0999999999999996</v>
      </c>
      <c r="AB1232">
        <v>18.05043478</v>
      </c>
      <c r="AC1232">
        <v>59.9</v>
      </c>
      <c r="AD1232" s="1">
        <v>42956</v>
      </c>
      <c r="AE1232" t="s">
        <v>124</v>
      </c>
    </row>
    <row r="1233" spans="1:31" x14ac:dyDescent="0.3">
      <c r="A1233" t="s">
        <v>47</v>
      </c>
      <c r="B1233" t="s">
        <v>32</v>
      </c>
      <c r="C1233">
        <v>51</v>
      </c>
      <c r="D1233">
        <v>625</v>
      </c>
      <c r="E1233">
        <v>7</v>
      </c>
      <c r="F1233">
        <v>82</v>
      </c>
      <c r="G1233">
        <v>349.90000000000003</v>
      </c>
      <c r="H1233">
        <v>2449.3000000000002</v>
      </c>
      <c r="I1233">
        <v>29.94714286</v>
      </c>
      <c r="J1233">
        <v>1</v>
      </c>
      <c r="K1233">
        <v>900</v>
      </c>
      <c r="L1233">
        <v>4.3</v>
      </c>
      <c r="M1233">
        <v>23</v>
      </c>
      <c r="N1233">
        <v>8</v>
      </c>
      <c r="O1233">
        <v>1</v>
      </c>
      <c r="P1233">
        <v>8</v>
      </c>
      <c r="Q1233">
        <v>2017</v>
      </c>
      <c r="R1233">
        <v>10.36005435</v>
      </c>
      <c r="S1233">
        <v>11400</v>
      </c>
      <c r="T1233">
        <v>23.39740741</v>
      </c>
      <c r="U1233">
        <v>4.3</v>
      </c>
      <c r="V1233">
        <v>14.27678571</v>
      </c>
      <c r="W1233">
        <v>89.99</v>
      </c>
      <c r="X1233">
        <v>4.0999999999999996</v>
      </c>
      <c r="Y1233">
        <v>13.410555560000001</v>
      </c>
      <c r="Z1233">
        <v>58.99</v>
      </c>
      <c r="AA1233">
        <v>3.9</v>
      </c>
      <c r="AB1233">
        <v>16.240909089999999</v>
      </c>
      <c r="AC1233">
        <v>349.9</v>
      </c>
      <c r="AD1233" s="1">
        <v>42955</v>
      </c>
      <c r="AE1233" t="s">
        <v>114</v>
      </c>
    </row>
    <row r="1234" spans="1:31" x14ac:dyDescent="0.3">
      <c r="A1234" t="s">
        <v>48</v>
      </c>
      <c r="B1234" t="s">
        <v>49</v>
      </c>
      <c r="C1234">
        <v>29</v>
      </c>
      <c r="D1234">
        <v>178</v>
      </c>
      <c r="E1234">
        <v>1</v>
      </c>
      <c r="F1234">
        <v>8</v>
      </c>
      <c r="G1234">
        <v>142.5</v>
      </c>
      <c r="H1234">
        <v>142.5</v>
      </c>
      <c r="I1234">
        <v>14.293749999999999</v>
      </c>
      <c r="J1234">
        <v>1</v>
      </c>
      <c r="K1234">
        <v>400</v>
      </c>
      <c r="L1234">
        <v>4.4000000000000004</v>
      </c>
      <c r="M1234">
        <v>23</v>
      </c>
      <c r="N1234">
        <v>8</v>
      </c>
      <c r="O1234">
        <v>1</v>
      </c>
      <c r="P1234">
        <v>8</v>
      </c>
      <c r="Q1234">
        <v>2017</v>
      </c>
      <c r="R1234">
        <v>12.449186989999999</v>
      </c>
      <c r="S1234">
        <v>4693</v>
      </c>
      <c r="T1234">
        <v>56.99</v>
      </c>
      <c r="U1234">
        <v>4.3</v>
      </c>
      <c r="V1234">
        <v>13.58857143</v>
      </c>
      <c r="W1234">
        <v>142.5</v>
      </c>
      <c r="X1234">
        <v>4.4000000000000004</v>
      </c>
      <c r="Y1234">
        <v>15.75</v>
      </c>
      <c r="Z1234">
        <v>142.5</v>
      </c>
      <c r="AA1234">
        <v>4.4000000000000004</v>
      </c>
      <c r="AB1234">
        <v>15.75</v>
      </c>
      <c r="AC1234">
        <v>142.44999999999999</v>
      </c>
      <c r="AD1234" s="1">
        <v>42955</v>
      </c>
      <c r="AE1234" t="s">
        <v>115</v>
      </c>
    </row>
    <row r="1235" spans="1:31" x14ac:dyDescent="0.3">
      <c r="A1235" t="s">
        <v>25</v>
      </c>
      <c r="B1235" t="s">
        <v>26</v>
      </c>
      <c r="C1235">
        <v>56</v>
      </c>
      <c r="D1235">
        <v>162</v>
      </c>
      <c r="E1235">
        <v>52</v>
      </c>
      <c r="F1235">
        <v>90</v>
      </c>
      <c r="G1235">
        <v>199.51923076923077</v>
      </c>
      <c r="H1235">
        <v>10375</v>
      </c>
      <c r="I1235">
        <v>19.41288462</v>
      </c>
      <c r="J1235">
        <v>5</v>
      </c>
      <c r="K1235">
        <v>9750</v>
      </c>
      <c r="L1235">
        <v>4.4000000000000004</v>
      </c>
      <c r="M1235">
        <v>23</v>
      </c>
      <c r="N1235">
        <v>8</v>
      </c>
      <c r="O1235">
        <v>1</v>
      </c>
      <c r="P1235">
        <v>8</v>
      </c>
      <c r="Q1235">
        <v>2017</v>
      </c>
      <c r="R1235">
        <v>33.766233769999999</v>
      </c>
      <c r="S1235">
        <v>12600</v>
      </c>
      <c r="T1235">
        <v>89.9</v>
      </c>
      <c r="U1235">
        <v>3.9</v>
      </c>
      <c r="V1235">
        <v>14.65675676</v>
      </c>
      <c r="W1235">
        <v>199.50980390000001</v>
      </c>
      <c r="X1235">
        <v>4.4000000000000004</v>
      </c>
      <c r="Y1235">
        <v>19.41288462</v>
      </c>
      <c r="Z1235">
        <v>45.95</v>
      </c>
      <c r="AA1235">
        <v>4</v>
      </c>
      <c r="AB1235">
        <v>14.2875</v>
      </c>
      <c r="AC1235">
        <v>205</v>
      </c>
      <c r="AD1235" s="1">
        <v>42955</v>
      </c>
      <c r="AE1235" t="s">
        <v>114</v>
      </c>
    </row>
    <row r="1236" spans="1:31" x14ac:dyDescent="0.3">
      <c r="A1236" t="s">
        <v>28</v>
      </c>
      <c r="B1236" t="s">
        <v>35</v>
      </c>
      <c r="C1236">
        <v>56</v>
      </c>
      <c r="D1236">
        <v>237</v>
      </c>
      <c r="E1236">
        <v>11</v>
      </c>
      <c r="F1236">
        <v>33</v>
      </c>
      <c r="G1236">
        <v>19.900000000000002</v>
      </c>
      <c r="H1236">
        <v>218.9</v>
      </c>
      <c r="I1236">
        <v>15.832727269999999</v>
      </c>
      <c r="J1236">
        <v>3</v>
      </c>
      <c r="K1236">
        <v>100</v>
      </c>
      <c r="L1236">
        <v>3.9</v>
      </c>
      <c r="M1236">
        <v>23</v>
      </c>
      <c r="N1236">
        <v>8</v>
      </c>
      <c r="O1236">
        <v>1</v>
      </c>
      <c r="P1236">
        <v>8</v>
      </c>
      <c r="Q1236">
        <v>2017</v>
      </c>
      <c r="R1236">
        <v>15.06849315</v>
      </c>
      <c r="S1236">
        <v>2304</v>
      </c>
      <c r="T1236">
        <v>19.899999999999999</v>
      </c>
      <c r="U1236">
        <v>4.2</v>
      </c>
      <c r="V1236">
        <v>16.16375</v>
      </c>
      <c r="W1236">
        <v>19.899999999999999</v>
      </c>
      <c r="X1236">
        <v>3.9</v>
      </c>
      <c r="Y1236">
        <v>15.832727269999999</v>
      </c>
      <c r="Z1236">
        <v>19.899999999999999</v>
      </c>
      <c r="AA1236">
        <v>3.9</v>
      </c>
      <c r="AB1236">
        <v>15.832727269999999</v>
      </c>
      <c r="AC1236">
        <v>19.899999999999999</v>
      </c>
      <c r="AD1236" s="1">
        <v>42955</v>
      </c>
      <c r="AE1236" t="s">
        <v>123</v>
      </c>
    </row>
    <row r="1237" spans="1:31" x14ac:dyDescent="0.3">
      <c r="A1237" t="s">
        <v>57</v>
      </c>
      <c r="B1237" t="s">
        <v>40</v>
      </c>
      <c r="C1237">
        <v>54</v>
      </c>
      <c r="D1237">
        <v>995</v>
      </c>
      <c r="E1237">
        <v>8</v>
      </c>
      <c r="F1237">
        <v>39</v>
      </c>
      <c r="G1237">
        <v>99.99</v>
      </c>
      <c r="H1237">
        <v>799.92</v>
      </c>
      <c r="I1237">
        <v>18.228750000000002</v>
      </c>
      <c r="J1237">
        <v>1</v>
      </c>
      <c r="K1237">
        <v>4475</v>
      </c>
      <c r="L1237">
        <v>4.3</v>
      </c>
      <c r="M1237">
        <v>23</v>
      </c>
      <c r="N1237">
        <v>8</v>
      </c>
      <c r="O1237">
        <v>1</v>
      </c>
      <c r="P1237">
        <v>8</v>
      </c>
      <c r="Q1237">
        <v>2017</v>
      </c>
      <c r="R1237">
        <v>10.958904110000001</v>
      </c>
      <c r="S1237">
        <v>32736</v>
      </c>
      <c r="T1237">
        <v>99.99</v>
      </c>
      <c r="U1237">
        <v>4.2</v>
      </c>
      <c r="V1237">
        <v>18.975000000000001</v>
      </c>
      <c r="W1237">
        <v>116.92749999999999</v>
      </c>
      <c r="X1237">
        <v>4.3</v>
      </c>
      <c r="Y1237">
        <v>19.021249999999998</v>
      </c>
      <c r="Z1237">
        <v>99.99</v>
      </c>
      <c r="AA1237">
        <v>4.3</v>
      </c>
      <c r="AB1237">
        <v>18.228750000000002</v>
      </c>
      <c r="AC1237">
        <v>99.99</v>
      </c>
      <c r="AD1237" s="1">
        <v>42954</v>
      </c>
      <c r="AE1237" t="s">
        <v>122</v>
      </c>
    </row>
    <row r="1238" spans="1:31" x14ac:dyDescent="0.3">
      <c r="A1238" t="s">
        <v>47</v>
      </c>
      <c r="B1238" t="s">
        <v>32</v>
      </c>
      <c r="C1238">
        <v>51</v>
      </c>
      <c r="D1238">
        <v>625</v>
      </c>
      <c r="E1238">
        <v>7</v>
      </c>
      <c r="F1238">
        <v>82</v>
      </c>
      <c r="G1238">
        <v>349.90000000000003</v>
      </c>
      <c r="H1238">
        <v>2449.3000000000002</v>
      </c>
      <c r="I1238">
        <v>29.94714286</v>
      </c>
      <c r="J1238">
        <v>1</v>
      </c>
      <c r="K1238">
        <v>900</v>
      </c>
      <c r="L1238">
        <v>4.3</v>
      </c>
      <c r="M1238">
        <v>23</v>
      </c>
      <c r="N1238">
        <v>8</v>
      </c>
      <c r="O1238">
        <v>1</v>
      </c>
      <c r="P1238">
        <v>8</v>
      </c>
      <c r="Q1238">
        <v>2017</v>
      </c>
      <c r="R1238">
        <v>10.36005435</v>
      </c>
      <c r="S1238">
        <v>11400</v>
      </c>
      <c r="T1238">
        <v>23.39740741</v>
      </c>
      <c r="U1238">
        <v>4.3</v>
      </c>
      <c r="V1238">
        <v>14.27678571</v>
      </c>
      <c r="W1238">
        <v>89.99</v>
      </c>
      <c r="X1238">
        <v>4.0999999999999996</v>
      </c>
      <c r="Y1238">
        <v>13.410555560000001</v>
      </c>
      <c r="Z1238">
        <v>58.99</v>
      </c>
      <c r="AA1238">
        <v>3.9</v>
      </c>
      <c r="AB1238">
        <v>16.240909089999999</v>
      </c>
      <c r="AC1238">
        <v>349.9</v>
      </c>
      <c r="AD1238" s="1">
        <v>42954</v>
      </c>
      <c r="AE1238" t="s">
        <v>114</v>
      </c>
    </row>
    <row r="1239" spans="1:31" x14ac:dyDescent="0.3">
      <c r="A1239" t="s">
        <v>70</v>
      </c>
      <c r="B1239" t="s">
        <v>26</v>
      </c>
      <c r="C1239">
        <v>39</v>
      </c>
      <c r="D1239">
        <v>161</v>
      </c>
      <c r="E1239">
        <v>4</v>
      </c>
      <c r="F1239">
        <v>90</v>
      </c>
      <c r="G1239">
        <v>45.95</v>
      </c>
      <c r="H1239">
        <v>183.8</v>
      </c>
      <c r="I1239">
        <v>14.2875</v>
      </c>
      <c r="J1239">
        <v>2</v>
      </c>
      <c r="K1239">
        <v>350</v>
      </c>
      <c r="L1239">
        <v>4</v>
      </c>
      <c r="M1239">
        <v>23</v>
      </c>
      <c r="N1239">
        <v>8</v>
      </c>
      <c r="O1239">
        <v>1</v>
      </c>
      <c r="P1239">
        <v>8</v>
      </c>
      <c r="Q1239">
        <v>2017</v>
      </c>
      <c r="R1239">
        <v>9.2938733130000006</v>
      </c>
      <c r="S1239">
        <v>3800</v>
      </c>
      <c r="T1239">
        <v>89.9</v>
      </c>
      <c r="U1239">
        <v>3.9</v>
      </c>
      <c r="V1239">
        <v>14.65675676</v>
      </c>
      <c r="W1239">
        <v>199.50980390000001</v>
      </c>
      <c r="X1239">
        <v>4.4000000000000004</v>
      </c>
      <c r="Y1239">
        <v>19.41288462</v>
      </c>
      <c r="Z1239">
        <v>45.95</v>
      </c>
      <c r="AA1239">
        <v>4</v>
      </c>
      <c r="AB1239">
        <v>14.2875</v>
      </c>
      <c r="AC1239">
        <v>45.95</v>
      </c>
      <c r="AD1239" s="1">
        <v>42954</v>
      </c>
      <c r="AE1239" t="s">
        <v>116</v>
      </c>
    </row>
    <row r="1240" spans="1:31" x14ac:dyDescent="0.3">
      <c r="A1240" t="s">
        <v>28</v>
      </c>
      <c r="B1240" t="s">
        <v>35</v>
      </c>
      <c r="C1240">
        <v>56</v>
      </c>
      <c r="D1240">
        <v>237</v>
      </c>
      <c r="E1240">
        <v>11</v>
      </c>
      <c r="F1240">
        <v>33</v>
      </c>
      <c r="G1240">
        <v>19.900000000000002</v>
      </c>
      <c r="H1240">
        <v>218.9</v>
      </c>
      <c r="I1240">
        <v>15.832727269999999</v>
      </c>
      <c r="J1240">
        <v>3</v>
      </c>
      <c r="K1240">
        <v>100</v>
      </c>
      <c r="L1240">
        <v>3.9</v>
      </c>
      <c r="M1240">
        <v>23</v>
      </c>
      <c r="N1240">
        <v>8</v>
      </c>
      <c r="O1240">
        <v>1</v>
      </c>
      <c r="P1240">
        <v>8</v>
      </c>
      <c r="Q1240">
        <v>2017</v>
      </c>
      <c r="R1240">
        <v>15.06849315</v>
      </c>
      <c r="S1240">
        <v>2304</v>
      </c>
      <c r="T1240">
        <v>19.899999999999999</v>
      </c>
      <c r="U1240">
        <v>4.2</v>
      </c>
      <c r="V1240">
        <v>16.16375</v>
      </c>
      <c r="W1240">
        <v>19.899999999999999</v>
      </c>
      <c r="X1240">
        <v>3.9</v>
      </c>
      <c r="Y1240">
        <v>15.832727269999999</v>
      </c>
      <c r="Z1240">
        <v>19.899999999999999</v>
      </c>
      <c r="AA1240">
        <v>3.9</v>
      </c>
      <c r="AB1240">
        <v>15.832727269999999</v>
      </c>
      <c r="AC1240">
        <v>19.899999999999999</v>
      </c>
      <c r="AD1240" s="1">
        <v>42954</v>
      </c>
      <c r="AE1240" t="s">
        <v>123</v>
      </c>
    </row>
    <row r="1241" spans="1:31" x14ac:dyDescent="0.3">
      <c r="A1241" t="s">
        <v>63</v>
      </c>
      <c r="B1241" t="s">
        <v>30</v>
      </c>
      <c r="C1241">
        <v>59</v>
      </c>
      <c r="D1241">
        <v>1893</v>
      </c>
      <c r="E1241">
        <v>7</v>
      </c>
      <c r="F1241">
        <v>15</v>
      </c>
      <c r="G1241">
        <v>145.7042857142857</v>
      </c>
      <c r="H1241">
        <v>1019.93</v>
      </c>
      <c r="I1241">
        <v>36.46</v>
      </c>
      <c r="J1241">
        <v>1</v>
      </c>
      <c r="K1241">
        <v>6550</v>
      </c>
      <c r="L1241">
        <v>4.2</v>
      </c>
      <c r="M1241">
        <v>23</v>
      </c>
      <c r="N1241">
        <v>8</v>
      </c>
      <c r="O1241">
        <v>1</v>
      </c>
      <c r="P1241">
        <v>8</v>
      </c>
      <c r="Q1241">
        <v>2017</v>
      </c>
      <c r="R1241">
        <v>5.6866496599999996</v>
      </c>
      <c r="S1241">
        <v>8000</v>
      </c>
      <c r="T1241">
        <v>145.70428570000001</v>
      </c>
      <c r="U1241">
        <v>4.2</v>
      </c>
      <c r="V1241">
        <v>36.46</v>
      </c>
      <c r="W1241">
        <v>145.70428570000001</v>
      </c>
      <c r="X1241">
        <v>4.2</v>
      </c>
      <c r="Y1241">
        <v>36.46</v>
      </c>
      <c r="Z1241">
        <v>145.70428570000001</v>
      </c>
      <c r="AA1241">
        <v>4.2</v>
      </c>
      <c r="AB1241">
        <v>36.46</v>
      </c>
      <c r="AC1241">
        <v>139.99</v>
      </c>
      <c r="AD1241" s="1">
        <v>42953</v>
      </c>
      <c r="AE1241" t="s">
        <v>123</v>
      </c>
    </row>
    <row r="1242" spans="1:31" x14ac:dyDescent="0.3">
      <c r="A1242" t="s">
        <v>47</v>
      </c>
      <c r="B1242" t="s">
        <v>32</v>
      </c>
      <c r="C1242">
        <v>51</v>
      </c>
      <c r="D1242">
        <v>625</v>
      </c>
      <c r="E1242">
        <v>7</v>
      </c>
      <c r="F1242">
        <v>82</v>
      </c>
      <c r="G1242">
        <v>349.90000000000003</v>
      </c>
      <c r="H1242">
        <v>2449.3000000000002</v>
      </c>
      <c r="I1242">
        <v>29.94714286</v>
      </c>
      <c r="J1242">
        <v>1</v>
      </c>
      <c r="K1242">
        <v>900</v>
      </c>
      <c r="L1242">
        <v>4.3</v>
      </c>
      <c r="M1242">
        <v>23</v>
      </c>
      <c r="N1242">
        <v>8</v>
      </c>
      <c r="O1242">
        <v>1</v>
      </c>
      <c r="P1242">
        <v>8</v>
      </c>
      <c r="Q1242">
        <v>2017</v>
      </c>
      <c r="R1242">
        <v>10.36005435</v>
      </c>
      <c r="S1242">
        <v>11400</v>
      </c>
      <c r="T1242">
        <v>23.39740741</v>
      </c>
      <c r="U1242">
        <v>4.3</v>
      </c>
      <c r="V1242">
        <v>14.27678571</v>
      </c>
      <c r="W1242">
        <v>89.99</v>
      </c>
      <c r="X1242">
        <v>4.0999999999999996</v>
      </c>
      <c r="Y1242">
        <v>13.410555560000001</v>
      </c>
      <c r="Z1242">
        <v>58.99</v>
      </c>
      <c r="AA1242">
        <v>3.9</v>
      </c>
      <c r="AB1242">
        <v>16.240909089999999</v>
      </c>
      <c r="AC1242">
        <v>349.9</v>
      </c>
      <c r="AD1242" s="1">
        <v>42953</v>
      </c>
      <c r="AE1242" t="s">
        <v>114</v>
      </c>
    </row>
    <row r="1243" spans="1:31" x14ac:dyDescent="0.3">
      <c r="A1243" t="s">
        <v>54</v>
      </c>
      <c r="B1243" t="s">
        <v>32</v>
      </c>
      <c r="C1243">
        <v>59</v>
      </c>
      <c r="D1243">
        <v>492</v>
      </c>
      <c r="E1243">
        <v>18</v>
      </c>
      <c r="F1243">
        <v>82</v>
      </c>
      <c r="G1243">
        <v>89.99</v>
      </c>
      <c r="H1243">
        <v>1619.82</v>
      </c>
      <c r="I1243">
        <v>13.410555560000001</v>
      </c>
      <c r="J1243">
        <v>3</v>
      </c>
      <c r="K1243">
        <v>250</v>
      </c>
      <c r="L1243">
        <v>4.0999999999999996</v>
      </c>
      <c r="M1243">
        <v>23</v>
      </c>
      <c r="N1243">
        <v>8</v>
      </c>
      <c r="O1243">
        <v>1</v>
      </c>
      <c r="P1243">
        <v>8</v>
      </c>
      <c r="Q1243">
        <v>2017</v>
      </c>
      <c r="R1243">
        <v>9.2617286940000003</v>
      </c>
      <c r="S1243">
        <v>3960</v>
      </c>
      <c r="T1243">
        <v>23.39740741</v>
      </c>
      <c r="U1243">
        <v>4.3</v>
      </c>
      <c r="V1243">
        <v>14.27678571</v>
      </c>
      <c r="W1243">
        <v>89.99</v>
      </c>
      <c r="X1243">
        <v>4.0999999999999996</v>
      </c>
      <c r="Y1243">
        <v>13.410555560000001</v>
      </c>
      <c r="Z1243">
        <v>58.99</v>
      </c>
      <c r="AA1243">
        <v>3.9</v>
      </c>
      <c r="AB1243">
        <v>16.240909089999999</v>
      </c>
      <c r="AC1243">
        <v>89.99</v>
      </c>
      <c r="AD1243" s="1">
        <v>42953</v>
      </c>
      <c r="AE1243" t="s">
        <v>115</v>
      </c>
    </row>
    <row r="1244" spans="1:31" x14ac:dyDescent="0.3">
      <c r="A1244" t="s">
        <v>37</v>
      </c>
      <c r="B1244" t="s">
        <v>36</v>
      </c>
      <c r="C1244">
        <v>59</v>
      </c>
      <c r="D1244">
        <v>341</v>
      </c>
      <c r="E1244">
        <v>27</v>
      </c>
      <c r="F1244">
        <v>34</v>
      </c>
      <c r="G1244">
        <v>59.9</v>
      </c>
      <c r="H1244">
        <v>1617.3</v>
      </c>
      <c r="I1244">
        <v>17.68111111</v>
      </c>
      <c r="J1244">
        <v>2</v>
      </c>
      <c r="K1244">
        <v>1750</v>
      </c>
      <c r="L1244">
        <v>4.2</v>
      </c>
      <c r="M1244">
        <v>23</v>
      </c>
      <c r="N1244">
        <v>8</v>
      </c>
      <c r="O1244">
        <v>1</v>
      </c>
      <c r="P1244">
        <v>8</v>
      </c>
      <c r="Q1244">
        <v>2017</v>
      </c>
      <c r="R1244">
        <v>9.0713603060000008</v>
      </c>
      <c r="S1244">
        <v>32560</v>
      </c>
      <c r="T1244">
        <v>59.9</v>
      </c>
      <c r="U1244">
        <v>4.0999999999999996</v>
      </c>
      <c r="V1244">
        <v>18.162307689999999</v>
      </c>
      <c r="W1244">
        <v>59.9</v>
      </c>
      <c r="X1244">
        <v>4.2</v>
      </c>
      <c r="Y1244">
        <v>17.68111111</v>
      </c>
      <c r="Z1244">
        <v>59.9</v>
      </c>
      <c r="AA1244">
        <v>4.0999999999999996</v>
      </c>
      <c r="AB1244">
        <v>18.05043478</v>
      </c>
      <c r="AC1244">
        <v>59.9</v>
      </c>
      <c r="AD1244" s="1">
        <v>42953</v>
      </c>
      <c r="AE1244" t="s">
        <v>123</v>
      </c>
    </row>
    <row r="1245" spans="1:31" x14ac:dyDescent="0.3">
      <c r="A1245" t="s">
        <v>75</v>
      </c>
      <c r="B1245" t="s">
        <v>30</v>
      </c>
      <c r="C1245">
        <v>42</v>
      </c>
      <c r="D1245">
        <v>363</v>
      </c>
      <c r="E1245">
        <v>13</v>
      </c>
      <c r="F1245">
        <v>15</v>
      </c>
      <c r="G1245">
        <v>144.9576923076923</v>
      </c>
      <c r="H1245">
        <v>1884.45</v>
      </c>
      <c r="I1245">
        <v>19.285384619999999</v>
      </c>
      <c r="J1245">
        <v>1</v>
      </c>
      <c r="K1245">
        <v>922</v>
      </c>
      <c r="L1245">
        <v>4.2</v>
      </c>
      <c r="M1245">
        <v>23</v>
      </c>
      <c r="N1245">
        <v>8</v>
      </c>
      <c r="O1245">
        <v>1</v>
      </c>
      <c r="P1245">
        <v>8</v>
      </c>
      <c r="Q1245">
        <v>2017</v>
      </c>
      <c r="R1245">
        <v>13.68421053</v>
      </c>
      <c r="S1245">
        <v>7650</v>
      </c>
      <c r="T1245">
        <v>145.70428570000001</v>
      </c>
      <c r="U1245">
        <v>4.2</v>
      </c>
      <c r="V1245">
        <v>36.46</v>
      </c>
      <c r="W1245">
        <v>144.96</v>
      </c>
      <c r="X1245">
        <v>4.2</v>
      </c>
      <c r="Y1245">
        <v>19.285384619999999</v>
      </c>
      <c r="Z1245">
        <v>144.96</v>
      </c>
      <c r="AA1245">
        <v>4.2</v>
      </c>
      <c r="AB1245">
        <v>19.285384619999999</v>
      </c>
      <c r="AC1245">
        <v>146.6</v>
      </c>
      <c r="AD1245" s="1">
        <v>42952</v>
      </c>
      <c r="AE1245" t="s">
        <v>122</v>
      </c>
    </row>
    <row r="1246" spans="1:31" x14ac:dyDescent="0.3">
      <c r="A1246" t="s">
        <v>80</v>
      </c>
      <c r="B1246" t="s">
        <v>36</v>
      </c>
      <c r="C1246">
        <v>56</v>
      </c>
      <c r="D1246">
        <v>348</v>
      </c>
      <c r="E1246">
        <v>39</v>
      </c>
      <c r="F1246">
        <v>113</v>
      </c>
      <c r="G1246">
        <v>59.9</v>
      </c>
      <c r="H1246">
        <v>2336.1</v>
      </c>
      <c r="I1246">
        <v>18.162307689999999</v>
      </c>
      <c r="J1246">
        <v>2</v>
      </c>
      <c r="K1246">
        <v>1550</v>
      </c>
      <c r="L1246">
        <v>4.0999999999999996</v>
      </c>
      <c r="M1246">
        <v>23</v>
      </c>
      <c r="N1246">
        <v>8</v>
      </c>
      <c r="O1246">
        <v>1</v>
      </c>
      <c r="P1246">
        <v>8</v>
      </c>
      <c r="Q1246">
        <v>2017</v>
      </c>
      <c r="R1246">
        <v>8.5075250839999992</v>
      </c>
      <c r="S1246">
        <v>19800</v>
      </c>
      <c r="T1246">
        <v>59.9</v>
      </c>
      <c r="U1246">
        <v>4.0999999999999996</v>
      </c>
      <c r="V1246">
        <v>18.162307689999999</v>
      </c>
      <c r="W1246">
        <v>59.9</v>
      </c>
      <c r="X1246">
        <v>4.2</v>
      </c>
      <c r="Y1246">
        <v>17.68111111</v>
      </c>
      <c r="Z1246">
        <v>59.9</v>
      </c>
      <c r="AA1246">
        <v>4.0999999999999996</v>
      </c>
      <c r="AB1246">
        <v>18.05043478</v>
      </c>
      <c r="AC1246">
        <v>59.9</v>
      </c>
      <c r="AD1246" s="1">
        <v>42952</v>
      </c>
      <c r="AE1246" t="s">
        <v>124</v>
      </c>
    </row>
    <row r="1247" spans="1:31" x14ac:dyDescent="0.3">
      <c r="A1247" t="s">
        <v>72</v>
      </c>
      <c r="B1247" t="s">
        <v>66</v>
      </c>
      <c r="C1247">
        <v>44</v>
      </c>
      <c r="D1247">
        <v>903</v>
      </c>
      <c r="E1247">
        <v>13</v>
      </c>
      <c r="F1247">
        <v>14</v>
      </c>
      <c r="G1247">
        <v>75</v>
      </c>
      <c r="H1247">
        <v>975</v>
      </c>
      <c r="I1247">
        <v>15.376923079999999</v>
      </c>
      <c r="J1247">
        <v>6</v>
      </c>
      <c r="K1247">
        <v>2600</v>
      </c>
      <c r="L1247">
        <v>4.0999999999999996</v>
      </c>
      <c r="M1247">
        <v>23</v>
      </c>
      <c r="N1247">
        <v>8</v>
      </c>
      <c r="O1247">
        <v>1</v>
      </c>
      <c r="P1247">
        <v>8</v>
      </c>
      <c r="Q1247">
        <v>2017</v>
      </c>
      <c r="R1247">
        <v>6.0649505120000002</v>
      </c>
      <c r="S1247">
        <v>15000</v>
      </c>
      <c r="T1247">
        <v>75</v>
      </c>
      <c r="U1247">
        <v>4.0999999999999996</v>
      </c>
      <c r="V1247">
        <v>15.376923079999999</v>
      </c>
      <c r="W1247">
        <v>38.4</v>
      </c>
      <c r="X1247">
        <v>3.7</v>
      </c>
      <c r="Y1247">
        <v>12.105</v>
      </c>
      <c r="Z1247">
        <v>75</v>
      </c>
      <c r="AA1247">
        <v>4.0999999999999996</v>
      </c>
      <c r="AB1247">
        <v>15.376923079999999</v>
      </c>
      <c r="AC1247">
        <v>75</v>
      </c>
      <c r="AD1247" s="1">
        <v>42951</v>
      </c>
      <c r="AE1247" t="s">
        <v>114</v>
      </c>
    </row>
    <row r="1248" spans="1:31" x14ac:dyDescent="0.3">
      <c r="A1248" t="s">
        <v>70</v>
      </c>
      <c r="B1248" t="s">
        <v>26</v>
      </c>
      <c r="C1248">
        <v>39</v>
      </c>
      <c r="D1248">
        <v>161</v>
      </c>
      <c r="E1248">
        <v>4</v>
      </c>
      <c r="F1248">
        <v>90</v>
      </c>
      <c r="G1248">
        <v>45.95</v>
      </c>
      <c r="H1248">
        <v>183.8</v>
      </c>
      <c r="I1248">
        <v>14.2875</v>
      </c>
      <c r="J1248">
        <v>2</v>
      </c>
      <c r="K1248">
        <v>350</v>
      </c>
      <c r="L1248">
        <v>4</v>
      </c>
      <c r="M1248">
        <v>23</v>
      </c>
      <c r="N1248">
        <v>8</v>
      </c>
      <c r="O1248">
        <v>1</v>
      </c>
      <c r="P1248">
        <v>8</v>
      </c>
      <c r="Q1248">
        <v>2017</v>
      </c>
      <c r="R1248">
        <v>9.2938733130000006</v>
      </c>
      <c r="S1248">
        <v>3800</v>
      </c>
      <c r="T1248">
        <v>89.9</v>
      </c>
      <c r="U1248">
        <v>3.9</v>
      </c>
      <c r="V1248">
        <v>14.65675676</v>
      </c>
      <c r="W1248">
        <v>199.50980390000001</v>
      </c>
      <c r="X1248">
        <v>4.4000000000000004</v>
      </c>
      <c r="Y1248">
        <v>19.41288462</v>
      </c>
      <c r="Z1248">
        <v>45.95</v>
      </c>
      <c r="AA1248">
        <v>4</v>
      </c>
      <c r="AB1248">
        <v>14.2875</v>
      </c>
      <c r="AC1248">
        <v>45.95</v>
      </c>
      <c r="AD1248" s="1">
        <v>42951</v>
      </c>
      <c r="AE1248" t="s">
        <v>116</v>
      </c>
    </row>
    <row r="1249" spans="1:31" x14ac:dyDescent="0.3">
      <c r="A1249" t="s">
        <v>27</v>
      </c>
      <c r="B1249" t="s">
        <v>36</v>
      </c>
      <c r="C1249">
        <v>58</v>
      </c>
      <c r="D1249">
        <v>340</v>
      </c>
      <c r="E1249">
        <v>21</v>
      </c>
      <c r="F1249">
        <v>113</v>
      </c>
      <c r="G1249">
        <v>59.900000000000006</v>
      </c>
      <c r="H1249">
        <v>1257.9000000000001</v>
      </c>
      <c r="I1249">
        <v>18.83142857</v>
      </c>
      <c r="J1249">
        <v>2</v>
      </c>
      <c r="K1249">
        <v>1500</v>
      </c>
      <c r="L1249">
        <v>4</v>
      </c>
      <c r="M1249">
        <v>23</v>
      </c>
      <c r="N1249">
        <v>8</v>
      </c>
      <c r="O1249">
        <v>1</v>
      </c>
      <c r="P1249">
        <v>8</v>
      </c>
      <c r="Q1249">
        <v>2017</v>
      </c>
      <c r="R1249">
        <v>7.0745782779999997</v>
      </c>
      <c r="S1249">
        <v>19800</v>
      </c>
      <c r="T1249">
        <v>59.9</v>
      </c>
      <c r="U1249">
        <v>4.0999999999999996</v>
      </c>
      <c r="V1249">
        <v>18.162307689999999</v>
      </c>
      <c r="W1249">
        <v>59.9</v>
      </c>
      <c r="X1249">
        <v>4.2</v>
      </c>
      <c r="Y1249">
        <v>17.68111111</v>
      </c>
      <c r="Z1249">
        <v>59.9</v>
      </c>
      <c r="AA1249">
        <v>4.0999999999999996</v>
      </c>
      <c r="AB1249">
        <v>18.05043478</v>
      </c>
      <c r="AC1249">
        <v>59.9</v>
      </c>
      <c r="AD1249" s="1">
        <v>42951</v>
      </c>
      <c r="AE1249" t="s">
        <v>123</v>
      </c>
    </row>
    <row r="1250" spans="1:31" x14ac:dyDescent="0.3">
      <c r="A1250" t="s">
        <v>75</v>
      </c>
      <c r="B1250" t="s">
        <v>30</v>
      </c>
      <c r="C1250">
        <v>42</v>
      </c>
      <c r="D1250">
        <v>363</v>
      </c>
      <c r="E1250">
        <v>13</v>
      </c>
      <c r="F1250">
        <v>15</v>
      </c>
      <c r="G1250">
        <v>144.9576923076923</v>
      </c>
      <c r="H1250">
        <v>1884.45</v>
      </c>
      <c r="I1250">
        <v>19.285384619999999</v>
      </c>
      <c r="J1250">
        <v>1</v>
      </c>
      <c r="K1250">
        <v>922</v>
      </c>
      <c r="L1250">
        <v>4.2</v>
      </c>
      <c r="M1250">
        <v>23</v>
      </c>
      <c r="N1250">
        <v>8</v>
      </c>
      <c r="O1250">
        <v>1</v>
      </c>
      <c r="P1250">
        <v>8</v>
      </c>
      <c r="Q1250">
        <v>2017</v>
      </c>
      <c r="R1250">
        <v>13.68421053</v>
      </c>
      <c r="S1250">
        <v>7650</v>
      </c>
      <c r="T1250">
        <v>145.70428570000001</v>
      </c>
      <c r="U1250">
        <v>4.2</v>
      </c>
      <c r="V1250">
        <v>36.46</v>
      </c>
      <c r="W1250">
        <v>144.96</v>
      </c>
      <c r="X1250">
        <v>4.2</v>
      </c>
      <c r="Y1250">
        <v>19.285384619999999</v>
      </c>
      <c r="Z1250">
        <v>144.96</v>
      </c>
      <c r="AA1250">
        <v>4.2</v>
      </c>
      <c r="AB1250">
        <v>19.285384619999999</v>
      </c>
      <c r="AC1250">
        <v>146.6</v>
      </c>
      <c r="AD1250" s="1">
        <v>42950</v>
      </c>
      <c r="AE1250" t="s">
        <v>122</v>
      </c>
    </row>
    <row r="1251" spans="1:31" x14ac:dyDescent="0.3">
      <c r="A1251" t="s">
        <v>47</v>
      </c>
      <c r="B1251" t="s">
        <v>32</v>
      </c>
      <c r="C1251">
        <v>51</v>
      </c>
      <c r="D1251">
        <v>625</v>
      </c>
      <c r="E1251">
        <v>7</v>
      </c>
      <c r="F1251">
        <v>82</v>
      </c>
      <c r="G1251">
        <v>349.90000000000003</v>
      </c>
      <c r="H1251">
        <v>2449.3000000000002</v>
      </c>
      <c r="I1251">
        <v>29.94714286</v>
      </c>
      <c r="J1251">
        <v>1</v>
      </c>
      <c r="K1251">
        <v>900</v>
      </c>
      <c r="L1251">
        <v>4.3</v>
      </c>
      <c r="M1251">
        <v>23</v>
      </c>
      <c r="N1251">
        <v>8</v>
      </c>
      <c r="O1251">
        <v>1</v>
      </c>
      <c r="P1251">
        <v>8</v>
      </c>
      <c r="Q1251">
        <v>2017</v>
      </c>
      <c r="R1251">
        <v>10.36005435</v>
      </c>
      <c r="S1251">
        <v>11400</v>
      </c>
      <c r="T1251">
        <v>23.39740741</v>
      </c>
      <c r="U1251">
        <v>4.3</v>
      </c>
      <c r="V1251">
        <v>14.27678571</v>
      </c>
      <c r="W1251">
        <v>89.99</v>
      </c>
      <c r="X1251">
        <v>4.0999999999999996</v>
      </c>
      <c r="Y1251">
        <v>13.410555560000001</v>
      </c>
      <c r="Z1251">
        <v>58.99</v>
      </c>
      <c r="AA1251">
        <v>3.9</v>
      </c>
      <c r="AB1251">
        <v>16.240909089999999</v>
      </c>
      <c r="AC1251">
        <v>349.9</v>
      </c>
      <c r="AD1251" s="1">
        <v>42950</v>
      </c>
      <c r="AE1251" t="s">
        <v>114</v>
      </c>
    </row>
    <row r="1252" spans="1:31" x14ac:dyDescent="0.3">
      <c r="A1252" t="s">
        <v>80</v>
      </c>
      <c r="B1252" t="s">
        <v>36</v>
      </c>
      <c r="C1252">
        <v>56</v>
      </c>
      <c r="D1252">
        <v>348</v>
      </c>
      <c r="E1252">
        <v>39</v>
      </c>
      <c r="F1252">
        <v>113</v>
      </c>
      <c r="G1252">
        <v>59.9</v>
      </c>
      <c r="H1252">
        <v>2336.1</v>
      </c>
      <c r="I1252">
        <v>18.162307689999999</v>
      </c>
      <c r="J1252">
        <v>2</v>
      </c>
      <c r="K1252">
        <v>1550</v>
      </c>
      <c r="L1252">
        <v>4.0999999999999996</v>
      </c>
      <c r="M1252">
        <v>23</v>
      </c>
      <c r="N1252">
        <v>8</v>
      </c>
      <c r="O1252">
        <v>1</v>
      </c>
      <c r="P1252">
        <v>8</v>
      </c>
      <c r="Q1252">
        <v>2017</v>
      </c>
      <c r="R1252">
        <v>8.5075250839999992</v>
      </c>
      <c r="S1252">
        <v>19800</v>
      </c>
      <c r="T1252">
        <v>59.9</v>
      </c>
      <c r="U1252">
        <v>4.0999999999999996</v>
      </c>
      <c r="V1252">
        <v>18.162307689999999</v>
      </c>
      <c r="W1252">
        <v>59.9</v>
      </c>
      <c r="X1252">
        <v>4.2</v>
      </c>
      <c r="Y1252">
        <v>17.68111111</v>
      </c>
      <c r="Z1252">
        <v>59.9</v>
      </c>
      <c r="AA1252">
        <v>4.0999999999999996</v>
      </c>
      <c r="AB1252">
        <v>18.05043478</v>
      </c>
      <c r="AC1252">
        <v>59.9</v>
      </c>
      <c r="AD1252" s="1">
        <v>42950</v>
      </c>
      <c r="AE1252" t="s">
        <v>124</v>
      </c>
    </row>
    <row r="1253" spans="1:31" x14ac:dyDescent="0.3">
      <c r="A1253" t="s">
        <v>37</v>
      </c>
      <c r="B1253" t="s">
        <v>36</v>
      </c>
      <c r="C1253">
        <v>59</v>
      </c>
      <c r="D1253">
        <v>341</v>
      </c>
      <c r="E1253">
        <v>27</v>
      </c>
      <c r="F1253">
        <v>34</v>
      </c>
      <c r="G1253">
        <v>59.9</v>
      </c>
      <c r="H1253">
        <v>1617.3</v>
      </c>
      <c r="I1253">
        <v>17.68111111</v>
      </c>
      <c r="J1253">
        <v>2</v>
      </c>
      <c r="K1253">
        <v>1750</v>
      </c>
      <c r="L1253">
        <v>4.2</v>
      </c>
      <c r="M1253">
        <v>23</v>
      </c>
      <c r="N1253">
        <v>8</v>
      </c>
      <c r="O1253">
        <v>1</v>
      </c>
      <c r="P1253">
        <v>8</v>
      </c>
      <c r="Q1253">
        <v>2017</v>
      </c>
      <c r="R1253">
        <v>9.0713603060000008</v>
      </c>
      <c r="S1253">
        <v>32560</v>
      </c>
      <c r="T1253">
        <v>59.9</v>
      </c>
      <c r="U1253">
        <v>4.0999999999999996</v>
      </c>
      <c r="V1253">
        <v>18.162307689999999</v>
      </c>
      <c r="W1253">
        <v>59.9</v>
      </c>
      <c r="X1253">
        <v>4.2</v>
      </c>
      <c r="Y1253">
        <v>17.68111111</v>
      </c>
      <c r="Z1253">
        <v>59.9</v>
      </c>
      <c r="AA1253">
        <v>4.0999999999999996</v>
      </c>
      <c r="AB1253">
        <v>18.05043478</v>
      </c>
      <c r="AC1253">
        <v>59.9</v>
      </c>
      <c r="AD1253" s="1">
        <v>42950</v>
      </c>
      <c r="AE1253" t="s">
        <v>123</v>
      </c>
    </row>
    <row r="1254" spans="1:31" x14ac:dyDescent="0.3">
      <c r="A1254" t="s">
        <v>39</v>
      </c>
      <c r="B1254" t="s">
        <v>40</v>
      </c>
      <c r="C1254">
        <v>40</v>
      </c>
      <c r="D1254">
        <v>1456</v>
      </c>
      <c r="E1254">
        <v>1</v>
      </c>
      <c r="F1254">
        <v>39</v>
      </c>
      <c r="G1254">
        <v>134.99</v>
      </c>
      <c r="H1254">
        <v>134.99</v>
      </c>
      <c r="I1254">
        <v>15.7</v>
      </c>
      <c r="J1254">
        <v>1</v>
      </c>
      <c r="K1254">
        <v>2425</v>
      </c>
      <c r="L1254">
        <v>3.8</v>
      </c>
      <c r="M1254">
        <v>23</v>
      </c>
      <c r="N1254">
        <v>8</v>
      </c>
      <c r="O1254">
        <v>1</v>
      </c>
      <c r="P1254">
        <v>8</v>
      </c>
      <c r="Q1254">
        <v>2017</v>
      </c>
      <c r="R1254">
        <v>1.428571429</v>
      </c>
      <c r="S1254">
        <v>16530</v>
      </c>
      <c r="T1254">
        <v>99.99</v>
      </c>
      <c r="U1254">
        <v>4.2</v>
      </c>
      <c r="V1254">
        <v>18.975000000000001</v>
      </c>
      <c r="W1254">
        <v>116.92749999999999</v>
      </c>
      <c r="X1254">
        <v>4.3</v>
      </c>
      <c r="Y1254">
        <v>19.021249999999998</v>
      </c>
      <c r="Z1254">
        <v>134.99</v>
      </c>
      <c r="AA1254">
        <v>3.8</v>
      </c>
      <c r="AB1254">
        <v>15.7</v>
      </c>
      <c r="AC1254">
        <v>134.99</v>
      </c>
      <c r="AD1254" s="1">
        <v>42949</v>
      </c>
      <c r="AE1254" t="s">
        <v>115</v>
      </c>
    </row>
    <row r="1255" spans="1:31" x14ac:dyDescent="0.3">
      <c r="A1255" t="s">
        <v>65</v>
      </c>
      <c r="B1255" t="s">
        <v>66</v>
      </c>
      <c r="C1255">
        <v>49</v>
      </c>
      <c r="D1255">
        <v>829</v>
      </c>
      <c r="E1255">
        <v>8</v>
      </c>
      <c r="F1255">
        <v>14</v>
      </c>
      <c r="G1255">
        <v>38.4</v>
      </c>
      <c r="H1255">
        <v>307.2</v>
      </c>
      <c r="I1255">
        <v>12.105</v>
      </c>
      <c r="J1255">
        <v>1</v>
      </c>
      <c r="K1255">
        <v>850</v>
      </c>
      <c r="L1255">
        <v>3.7</v>
      </c>
      <c r="M1255">
        <v>23</v>
      </c>
      <c r="N1255">
        <v>8</v>
      </c>
      <c r="O1255">
        <v>1</v>
      </c>
      <c r="P1255">
        <v>8</v>
      </c>
      <c r="Q1255">
        <v>2017</v>
      </c>
      <c r="R1255">
        <v>13.82645804</v>
      </c>
      <c r="S1255">
        <v>10000</v>
      </c>
      <c r="T1255">
        <v>75</v>
      </c>
      <c r="U1255">
        <v>4.0999999999999996</v>
      </c>
      <c r="V1255">
        <v>15.376923079999999</v>
      </c>
      <c r="W1255">
        <v>38.4</v>
      </c>
      <c r="X1255">
        <v>3.7</v>
      </c>
      <c r="Y1255">
        <v>12.105</v>
      </c>
      <c r="Z1255">
        <v>38.4</v>
      </c>
      <c r="AA1255">
        <v>3.7</v>
      </c>
      <c r="AB1255">
        <v>12.105</v>
      </c>
      <c r="AC1255">
        <v>38.4</v>
      </c>
      <c r="AD1255" s="1">
        <v>42949</v>
      </c>
      <c r="AE1255" t="s">
        <v>116</v>
      </c>
    </row>
    <row r="1256" spans="1:31" x14ac:dyDescent="0.3">
      <c r="A1256" t="s">
        <v>44</v>
      </c>
      <c r="B1256" t="s">
        <v>33</v>
      </c>
      <c r="C1256">
        <v>46</v>
      </c>
      <c r="D1256">
        <v>501</v>
      </c>
      <c r="E1256">
        <v>2</v>
      </c>
      <c r="F1256">
        <v>48</v>
      </c>
      <c r="G1256">
        <v>339</v>
      </c>
      <c r="H1256">
        <v>678</v>
      </c>
      <c r="I1256">
        <v>13.845000000000001</v>
      </c>
      <c r="J1256">
        <v>4</v>
      </c>
      <c r="K1256">
        <v>363</v>
      </c>
      <c r="L1256">
        <v>3.7</v>
      </c>
      <c r="M1256">
        <v>23</v>
      </c>
      <c r="N1256">
        <v>8</v>
      </c>
      <c r="O1256">
        <v>1</v>
      </c>
      <c r="P1256">
        <v>8</v>
      </c>
      <c r="Q1256">
        <v>2017</v>
      </c>
      <c r="R1256">
        <v>6.0606060609999997</v>
      </c>
      <c r="S1256">
        <v>3042</v>
      </c>
      <c r="T1256">
        <v>160.66923080000001</v>
      </c>
      <c r="U1256">
        <v>4.2</v>
      </c>
      <c r="V1256">
        <v>15.185384620000001</v>
      </c>
      <c r="W1256">
        <v>339</v>
      </c>
      <c r="X1256">
        <v>3.7</v>
      </c>
      <c r="Y1256">
        <v>13.845000000000001</v>
      </c>
      <c r="Z1256">
        <v>179.9</v>
      </c>
      <c r="AA1256">
        <v>3.8</v>
      </c>
      <c r="AB1256">
        <v>14.926666669999999</v>
      </c>
      <c r="AC1256">
        <v>338.95</v>
      </c>
      <c r="AD1256" s="1">
        <v>42949</v>
      </c>
      <c r="AE1256" t="s">
        <v>115</v>
      </c>
    </row>
    <row r="1257" spans="1:31" x14ac:dyDescent="0.3">
      <c r="A1257" t="s">
        <v>60</v>
      </c>
      <c r="B1257" t="s">
        <v>33</v>
      </c>
      <c r="C1257">
        <v>35</v>
      </c>
      <c r="D1257">
        <v>591</v>
      </c>
      <c r="E1257">
        <v>5</v>
      </c>
      <c r="F1257">
        <v>48</v>
      </c>
      <c r="G1257">
        <v>169.9</v>
      </c>
      <c r="H1257">
        <v>849.5</v>
      </c>
      <c r="I1257">
        <v>17.084</v>
      </c>
      <c r="J1257">
        <v>3</v>
      </c>
      <c r="K1257">
        <v>444</v>
      </c>
      <c r="L1257">
        <v>4</v>
      </c>
      <c r="M1257">
        <v>23</v>
      </c>
      <c r="N1257">
        <v>8</v>
      </c>
      <c r="O1257">
        <v>1</v>
      </c>
      <c r="P1257">
        <v>8</v>
      </c>
      <c r="Q1257">
        <v>2017</v>
      </c>
      <c r="R1257">
        <v>5.4617117119999996</v>
      </c>
      <c r="S1257">
        <v>4480</v>
      </c>
      <c r="T1257">
        <v>160.66923080000001</v>
      </c>
      <c r="U1257">
        <v>4.2</v>
      </c>
      <c r="V1257">
        <v>15.185384620000001</v>
      </c>
      <c r="W1257">
        <v>169.9</v>
      </c>
      <c r="X1257">
        <v>4</v>
      </c>
      <c r="Y1257">
        <v>17.084</v>
      </c>
      <c r="Z1257">
        <v>179.9</v>
      </c>
      <c r="AA1257">
        <v>3.8</v>
      </c>
      <c r="AB1257">
        <v>14.926666669999999</v>
      </c>
      <c r="AC1257">
        <v>171.792</v>
      </c>
      <c r="AD1257" s="1">
        <v>42949</v>
      </c>
      <c r="AE1257" t="s">
        <v>122</v>
      </c>
    </row>
    <row r="1258" spans="1:31" x14ac:dyDescent="0.3">
      <c r="A1258" t="s">
        <v>51</v>
      </c>
      <c r="B1258" t="s">
        <v>36</v>
      </c>
      <c r="C1258">
        <v>57</v>
      </c>
      <c r="D1258">
        <v>339</v>
      </c>
      <c r="E1258">
        <v>6</v>
      </c>
      <c r="F1258">
        <v>113</v>
      </c>
      <c r="G1258">
        <v>59.9</v>
      </c>
      <c r="H1258">
        <v>359.4</v>
      </c>
      <c r="I1258">
        <v>16.260000000000002</v>
      </c>
      <c r="J1258">
        <v>2</v>
      </c>
      <c r="K1258">
        <v>1800</v>
      </c>
      <c r="L1258">
        <v>4.2</v>
      </c>
      <c r="M1258">
        <v>23</v>
      </c>
      <c r="N1258">
        <v>8</v>
      </c>
      <c r="O1258">
        <v>1</v>
      </c>
      <c r="P1258">
        <v>8</v>
      </c>
      <c r="Q1258">
        <v>2017</v>
      </c>
      <c r="R1258">
        <v>11.31276467</v>
      </c>
      <c r="S1258">
        <v>32560</v>
      </c>
      <c r="T1258">
        <v>59.9</v>
      </c>
      <c r="U1258">
        <v>4.0999999999999996</v>
      </c>
      <c r="V1258">
        <v>18.162307689999999</v>
      </c>
      <c r="W1258">
        <v>59.9</v>
      </c>
      <c r="X1258">
        <v>4.2</v>
      </c>
      <c r="Y1258">
        <v>17.68111111</v>
      </c>
      <c r="Z1258">
        <v>59.9</v>
      </c>
      <c r="AA1258">
        <v>4.0999999999999996</v>
      </c>
      <c r="AB1258">
        <v>18.05043478</v>
      </c>
      <c r="AC1258">
        <v>59.9</v>
      </c>
      <c r="AD1258" s="1">
        <v>42949</v>
      </c>
      <c r="AE1258" t="s">
        <v>123</v>
      </c>
    </row>
    <row r="1259" spans="1:31" x14ac:dyDescent="0.3">
      <c r="A1259" t="s">
        <v>57</v>
      </c>
      <c r="B1259" t="s">
        <v>40</v>
      </c>
      <c r="C1259">
        <v>54</v>
      </c>
      <c r="D1259">
        <v>995</v>
      </c>
      <c r="E1259">
        <v>8</v>
      </c>
      <c r="F1259">
        <v>39</v>
      </c>
      <c r="G1259">
        <v>99.99</v>
      </c>
      <c r="H1259">
        <v>799.92</v>
      </c>
      <c r="I1259">
        <v>18.228750000000002</v>
      </c>
      <c r="J1259">
        <v>1</v>
      </c>
      <c r="K1259">
        <v>4475</v>
      </c>
      <c r="L1259">
        <v>4.3</v>
      </c>
      <c r="M1259">
        <v>23</v>
      </c>
      <c r="N1259">
        <v>8</v>
      </c>
      <c r="O1259">
        <v>1</v>
      </c>
      <c r="P1259">
        <v>8</v>
      </c>
      <c r="Q1259">
        <v>2017</v>
      </c>
      <c r="R1259">
        <v>10.958904110000001</v>
      </c>
      <c r="S1259">
        <v>32736</v>
      </c>
      <c r="T1259">
        <v>99.99</v>
      </c>
      <c r="U1259">
        <v>4.2</v>
      </c>
      <c r="V1259">
        <v>18.975000000000001</v>
      </c>
      <c r="W1259">
        <v>116.92749999999999</v>
      </c>
      <c r="X1259">
        <v>4.3</v>
      </c>
      <c r="Y1259">
        <v>19.021249999999998</v>
      </c>
      <c r="Z1259">
        <v>99.99</v>
      </c>
      <c r="AA1259">
        <v>4.3</v>
      </c>
      <c r="AB1259">
        <v>18.228750000000002</v>
      </c>
      <c r="AC1259">
        <v>99.99</v>
      </c>
      <c r="AD1259" s="1">
        <v>42948</v>
      </c>
      <c r="AE1259" t="s">
        <v>122</v>
      </c>
    </row>
    <row r="1260" spans="1:31" x14ac:dyDescent="0.3">
      <c r="A1260" t="s">
        <v>83</v>
      </c>
      <c r="B1260" t="s">
        <v>36</v>
      </c>
      <c r="C1260">
        <v>36</v>
      </c>
      <c r="D1260">
        <v>450</v>
      </c>
      <c r="E1260">
        <v>10</v>
      </c>
      <c r="F1260">
        <v>74</v>
      </c>
      <c r="G1260">
        <v>89</v>
      </c>
      <c r="H1260">
        <v>890</v>
      </c>
      <c r="I1260">
        <v>39.155999999999999</v>
      </c>
      <c r="J1260">
        <v>1</v>
      </c>
      <c r="K1260">
        <v>9000</v>
      </c>
      <c r="L1260">
        <v>4.0999999999999996</v>
      </c>
      <c r="M1260">
        <v>21</v>
      </c>
      <c r="N1260">
        <v>10</v>
      </c>
      <c r="O1260">
        <v>1</v>
      </c>
      <c r="P1260">
        <v>7</v>
      </c>
      <c r="Q1260">
        <v>2017</v>
      </c>
      <c r="R1260">
        <v>9.5238095240000007</v>
      </c>
      <c r="S1260">
        <v>19656</v>
      </c>
      <c r="T1260">
        <v>59.9</v>
      </c>
      <c r="U1260">
        <v>4.0999999999999996</v>
      </c>
      <c r="V1260">
        <v>16.626428570000002</v>
      </c>
      <c r="W1260">
        <v>59.9</v>
      </c>
      <c r="X1260">
        <v>4.2</v>
      </c>
      <c r="Y1260">
        <v>16.111578949999998</v>
      </c>
      <c r="Z1260">
        <v>59.9</v>
      </c>
      <c r="AA1260">
        <v>4.0999999999999996</v>
      </c>
      <c r="AB1260">
        <v>15.392307690000001</v>
      </c>
      <c r="AC1260">
        <v>89</v>
      </c>
      <c r="AD1260" s="1">
        <v>42947</v>
      </c>
      <c r="AE1260" t="s">
        <v>115</v>
      </c>
    </row>
    <row r="1261" spans="1:31" x14ac:dyDescent="0.3">
      <c r="A1261" t="s">
        <v>45</v>
      </c>
      <c r="B1261" t="s">
        <v>33</v>
      </c>
      <c r="C1261">
        <v>35</v>
      </c>
      <c r="D1261">
        <v>514</v>
      </c>
      <c r="E1261">
        <v>10</v>
      </c>
      <c r="F1261">
        <v>29</v>
      </c>
      <c r="G1261">
        <v>197.38299999999998</v>
      </c>
      <c r="H1261">
        <v>1973.83</v>
      </c>
      <c r="I1261">
        <v>16.606000000000002</v>
      </c>
      <c r="J1261">
        <v>2</v>
      </c>
      <c r="K1261">
        <v>4338</v>
      </c>
      <c r="L1261">
        <v>3.8</v>
      </c>
      <c r="M1261">
        <v>21</v>
      </c>
      <c r="N1261">
        <v>10</v>
      </c>
      <c r="O1261">
        <v>1</v>
      </c>
      <c r="P1261">
        <v>7</v>
      </c>
      <c r="Q1261">
        <v>2017</v>
      </c>
      <c r="R1261">
        <v>6.7997841340000003</v>
      </c>
      <c r="S1261">
        <v>2856</v>
      </c>
      <c r="T1261">
        <v>161.5909091</v>
      </c>
      <c r="U1261">
        <v>4.2</v>
      </c>
      <c r="V1261">
        <v>15.525454549999999</v>
      </c>
      <c r="W1261">
        <v>197.38300000000001</v>
      </c>
      <c r="X1261">
        <v>3.8</v>
      </c>
      <c r="Y1261">
        <v>16.606000000000002</v>
      </c>
      <c r="Z1261">
        <v>197.38300000000001</v>
      </c>
      <c r="AA1261">
        <v>3.8</v>
      </c>
      <c r="AB1261">
        <v>16.606000000000002</v>
      </c>
      <c r="AC1261">
        <v>185</v>
      </c>
      <c r="AD1261" s="1">
        <v>42947</v>
      </c>
      <c r="AE1261" t="s">
        <v>115</v>
      </c>
    </row>
    <row r="1262" spans="1:31" x14ac:dyDescent="0.3">
      <c r="A1262" t="s">
        <v>67</v>
      </c>
      <c r="B1262" t="s">
        <v>33</v>
      </c>
      <c r="C1262">
        <v>33</v>
      </c>
      <c r="D1262">
        <v>523</v>
      </c>
      <c r="E1262">
        <v>11</v>
      </c>
      <c r="F1262">
        <v>29</v>
      </c>
      <c r="G1262">
        <v>161.59090909090909</v>
      </c>
      <c r="H1262">
        <v>1777.5</v>
      </c>
      <c r="I1262">
        <v>15.525454549999999</v>
      </c>
      <c r="J1262">
        <v>3</v>
      </c>
      <c r="K1262">
        <v>584</v>
      </c>
      <c r="L1262">
        <v>4.2</v>
      </c>
      <c r="M1262">
        <v>21</v>
      </c>
      <c r="N1262">
        <v>10</v>
      </c>
      <c r="O1262">
        <v>1</v>
      </c>
      <c r="P1262">
        <v>7</v>
      </c>
      <c r="Q1262">
        <v>2017</v>
      </c>
      <c r="R1262">
        <v>10.47341115</v>
      </c>
      <c r="S1262">
        <v>2288</v>
      </c>
      <c r="T1262">
        <v>134.9</v>
      </c>
      <c r="U1262">
        <v>4.2</v>
      </c>
      <c r="V1262">
        <v>15.525454549999999</v>
      </c>
      <c r="W1262">
        <v>161.5909091</v>
      </c>
      <c r="X1262">
        <v>4.2</v>
      </c>
      <c r="Y1262">
        <v>15.525454549999999</v>
      </c>
      <c r="Z1262">
        <v>197.38300000000001</v>
      </c>
      <c r="AA1262">
        <v>3.8</v>
      </c>
      <c r="AB1262">
        <v>16.606000000000002</v>
      </c>
      <c r="AC1262">
        <v>163</v>
      </c>
      <c r="AD1262" s="1">
        <v>42947</v>
      </c>
      <c r="AE1262" t="s">
        <v>122</v>
      </c>
    </row>
    <row r="1263" spans="1:31" x14ac:dyDescent="0.3">
      <c r="A1263" t="s">
        <v>51</v>
      </c>
      <c r="B1263" t="s">
        <v>36</v>
      </c>
      <c r="C1263">
        <v>57</v>
      </c>
      <c r="D1263">
        <v>339</v>
      </c>
      <c r="E1263">
        <v>4</v>
      </c>
      <c r="F1263">
        <v>74</v>
      </c>
      <c r="G1263">
        <v>59.9</v>
      </c>
      <c r="H1263">
        <v>239.6</v>
      </c>
      <c r="I1263">
        <v>17.670000000000002</v>
      </c>
      <c r="J1263">
        <v>2</v>
      </c>
      <c r="K1263">
        <v>1800</v>
      </c>
      <c r="L1263">
        <v>4.2</v>
      </c>
      <c r="M1263">
        <v>21</v>
      </c>
      <c r="N1263">
        <v>10</v>
      </c>
      <c r="O1263">
        <v>1</v>
      </c>
      <c r="P1263">
        <v>7</v>
      </c>
      <c r="Q1263">
        <v>2017</v>
      </c>
      <c r="R1263">
        <v>8.711433757</v>
      </c>
      <c r="S1263">
        <v>32560</v>
      </c>
      <c r="T1263">
        <v>59.9</v>
      </c>
      <c r="U1263">
        <v>4.0999999999999996</v>
      </c>
      <c r="V1263">
        <v>16.626428570000002</v>
      </c>
      <c r="W1263">
        <v>59.9</v>
      </c>
      <c r="X1263">
        <v>4.2</v>
      </c>
      <c r="Y1263">
        <v>16.111578949999998</v>
      </c>
      <c r="Z1263">
        <v>59.9</v>
      </c>
      <c r="AA1263">
        <v>4.0999999999999996</v>
      </c>
      <c r="AB1263">
        <v>15.392307690000001</v>
      </c>
      <c r="AC1263">
        <v>59.85</v>
      </c>
      <c r="AD1263" s="1">
        <v>42947</v>
      </c>
      <c r="AE1263" t="s">
        <v>123</v>
      </c>
    </row>
    <row r="1264" spans="1:31" x14ac:dyDescent="0.3">
      <c r="A1264" t="s">
        <v>47</v>
      </c>
      <c r="B1264" t="s">
        <v>32</v>
      </c>
      <c r="C1264">
        <v>51</v>
      </c>
      <c r="D1264">
        <v>625</v>
      </c>
      <c r="E1264">
        <v>1</v>
      </c>
      <c r="F1264">
        <v>61</v>
      </c>
      <c r="G1264">
        <v>349.9</v>
      </c>
      <c r="H1264">
        <v>349.9</v>
      </c>
      <c r="I1264">
        <v>29.3</v>
      </c>
      <c r="J1264">
        <v>1</v>
      </c>
      <c r="K1264">
        <v>900</v>
      </c>
      <c r="L1264">
        <v>4.3</v>
      </c>
      <c r="M1264">
        <v>21</v>
      </c>
      <c r="N1264">
        <v>10</v>
      </c>
      <c r="O1264">
        <v>1</v>
      </c>
      <c r="P1264">
        <v>7</v>
      </c>
      <c r="Q1264">
        <v>2017</v>
      </c>
      <c r="R1264">
        <v>6.7595108699999997</v>
      </c>
      <c r="S1264">
        <v>11400</v>
      </c>
      <c r="T1264">
        <v>19.989999999999998</v>
      </c>
      <c r="U1264">
        <v>4.3</v>
      </c>
      <c r="V1264">
        <v>11.135172409999999</v>
      </c>
      <c r="W1264">
        <v>89.99</v>
      </c>
      <c r="X1264">
        <v>4.0999999999999996</v>
      </c>
      <c r="Y1264">
        <v>12.11882353</v>
      </c>
      <c r="Z1264">
        <v>59.256666670000001</v>
      </c>
      <c r="AA1264">
        <v>3.9</v>
      </c>
      <c r="AB1264">
        <v>17.998000000000001</v>
      </c>
      <c r="AC1264">
        <v>349.9</v>
      </c>
      <c r="AD1264" s="1">
        <v>42946</v>
      </c>
      <c r="AE1264" t="s">
        <v>114</v>
      </c>
    </row>
    <row r="1265" spans="1:31" x14ac:dyDescent="0.3">
      <c r="A1265" t="s">
        <v>60</v>
      </c>
      <c r="B1265" t="s">
        <v>33</v>
      </c>
      <c r="C1265">
        <v>35</v>
      </c>
      <c r="D1265">
        <v>591</v>
      </c>
      <c r="E1265">
        <v>6</v>
      </c>
      <c r="F1265">
        <v>29</v>
      </c>
      <c r="G1265">
        <v>169.49166666666667</v>
      </c>
      <c r="H1265">
        <v>1016.95</v>
      </c>
      <c r="I1265">
        <v>17.47</v>
      </c>
      <c r="J1265">
        <v>3</v>
      </c>
      <c r="K1265">
        <v>444</v>
      </c>
      <c r="L1265">
        <v>4</v>
      </c>
      <c r="M1265">
        <v>21</v>
      </c>
      <c r="N1265">
        <v>10</v>
      </c>
      <c r="O1265">
        <v>1</v>
      </c>
      <c r="P1265">
        <v>7</v>
      </c>
      <c r="Q1265">
        <v>2017</v>
      </c>
      <c r="R1265">
        <v>7.5262762759999999</v>
      </c>
      <c r="S1265">
        <v>4480</v>
      </c>
      <c r="T1265">
        <v>161.5909091</v>
      </c>
      <c r="U1265">
        <v>4.2</v>
      </c>
      <c r="V1265">
        <v>15.525454549999999</v>
      </c>
      <c r="W1265">
        <v>171.792</v>
      </c>
      <c r="X1265">
        <v>4</v>
      </c>
      <c r="Y1265">
        <v>14.95</v>
      </c>
      <c r="Z1265">
        <v>197.38300000000001</v>
      </c>
      <c r="AA1265">
        <v>3.8</v>
      </c>
      <c r="AB1265">
        <v>16.606000000000002</v>
      </c>
      <c r="AC1265">
        <v>157.99</v>
      </c>
      <c r="AD1265" s="1">
        <v>42946</v>
      </c>
      <c r="AE1265" t="s">
        <v>122</v>
      </c>
    </row>
    <row r="1266" spans="1:31" x14ac:dyDescent="0.3">
      <c r="A1266" t="s">
        <v>27</v>
      </c>
      <c r="B1266" t="s">
        <v>36</v>
      </c>
      <c r="C1266">
        <v>58</v>
      </c>
      <c r="D1266">
        <v>340</v>
      </c>
      <c r="E1266">
        <v>19</v>
      </c>
      <c r="F1266">
        <v>74</v>
      </c>
      <c r="G1266">
        <v>59.9</v>
      </c>
      <c r="H1266">
        <v>1138.0999999999999</v>
      </c>
      <c r="I1266">
        <v>16.03052632</v>
      </c>
      <c r="J1266">
        <v>2</v>
      </c>
      <c r="K1266">
        <v>1500</v>
      </c>
      <c r="L1266">
        <v>4</v>
      </c>
      <c r="M1266">
        <v>21</v>
      </c>
      <c r="N1266">
        <v>10</v>
      </c>
      <c r="O1266">
        <v>1</v>
      </c>
      <c r="P1266">
        <v>7</v>
      </c>
      <c r="Q1266">
        <v>2017</v>
      </c>
      <c r="R1266">
        <v>7.2610239720000003</v>
      </c>
      <c r="S1266">
        <v>19800</v>
      </c>
      <c r="T1266">
        <v>53.9</v>
      </c>
      <c r="U1266">
        <v>4.0999999999999996</v>
      </c>
      <c r="V1266">
        <v>16.626428570000002</v>
      </c>
      <c r="W1266">
        <v>59.9</v>
      </c>
      <c r="X1266">
        <v>4.2</v>
      </c>
      <c r="Y1266">
        <v>16.111578949999998</v>
      </c>
      <c r="Z1266">
        <v>59.9</v>
      </c>
      <c r="AA1266">
        <v>4.0999999999999996</v>
      </c>
      <c r="AB1266">
        <v>15.392307690000001</v>
      </c>
      <c r="AC1266">
        <v>59.9</v>
      </c>
      <c r="AD1266" s="1">
        <v>42946</v>
      </c>
      <c r="AE1266" t="s">
        <v>115</v>
      </c>
    </row>
    <row r="1267" spans="1:31" x14ac:dyDescent="0.3">
      <c r="A1267" t="s">
        <v>56</v>
      </c>
      <c r="B1267" t="s">
        <v>36</v>
      </c>
      <c r="C1267">
        <v>57</v>
      </c>
      <c r="D1267">
        <v>366</v>
      </c>
      <c r="E1267">
        <v>13</v>
      </c>
      <c r="F1267">
        <v>74</v>
      </c>
      <c r="G1267">
        <v>59.900000000000006</v>
      </c>
      <c r="H1267">
        <v>778.7</v>
      </c>
      <c r="I1267">
        <v>15.392307690000001</v>
      </c>
      <c r="J1267">
        <v>2</v>
      </c>
      <c r="K1267">
        <v>1650</v>
      </c>
      <c r="L1267">
        <v>4.0999999999999996</v>
      </c>
      <c r="M1267">
        <v>21</v>
      </c>
      <c r="N1267">
        <v>10</v>
      </c>
      <c r="O1267">
        <v>1</v>
      </c>
      <c r="P1267">
        <v>7</v>
      </c>
      <c r="Q1267">
        <v>2017</v>
      </c>
      <c r="R1267">
        <v>4.0723019669999996</v>
      </c>
      <c r="S1267">
        <v>19800</v>
      </c>
      <c r="T1267">
        <v>59.9</v>
      </c>
      <c r="U1267">
        <v>4.0999999999999996</v>
      </c>
      <c r="V1267">
        <v>16.626428570000002</v>
      </c>
      <c r="W1267">
        <v>59.9</v>
      </c>
      <c r="X1267">
        <v>4.2</v>
      </c>
      <c r="Y1267">
        <v>16.111578949999998</v>
      </c>
      <c r="Z1267">
        <v>59.9</v>
      </c>
      <c r="AA1267">
        <v>4.0999999999999996</v>
      </c>
      <c r="AB1267">
        <v>15.392307690000001</v>
      </c>
      <c r="AC1267">
        <v>59.85</v>
      </c>
      <c r="AD1267" s="1">
        <v>42946</v>
      </c>
      <c r="AE1267" t="s">
        <v>123</v>
      </c>
    </row>
    <row r="1268" spans="1:31" x14ac:dyDescent="0.3">
      <c r="A1268" t="s">
        <v>46</v>
      </c>
      <c r="B1268" t="s">
        <v>40</v>
      </c>
      <c r="C1268">
        <v>33</v>
      </c>
      <c r="D1268">
        <v>897</v>
      </c>
      <c r="E1268">
        <v>16</v>
      </c>
      <c r="F1268">
        <v>42</v>
      </c>
      <c r="G1268">
        <v>129.99</v>
      </c>
      <c r="H1268">
        <v>2079.84</v>
      </c>
      <c r="I1268">
        <v>18.715624999999999</v>
      </c>
      <c r="J1268">
        <v>1</v>
      </c>
      <c r="K1268">
        <v>1600</v>
      </c>
      <c r="L1268">
        <v>4.3</v>
      </c>
      <c r="M1268">
        <v>21</v>
      </c>
      <c r="N1268">
        <v>10</v>
      </c>
      <c r="O1268">
        <v>1</v>
      </c>
      <c r="P1268">
        <v>7</v>
      </c>
      <c r="Q1268">
        <v>2017</v>
      </c>
      <c r="R1268">
        <v>14.414414409999999</v>
      </c>
      <c r="S1268">
        <v>15750</v>
      </c>
      <c r="T1268">
        <v>99.99</v>
      </c>
      <c r="U1268">
        <v>4.2</v>
      </c>
      <c r="V1268">
        <v>16.529090910000001</v>
      </c>
      <c r="W1268">
        <v>129.99</v>
      </c>
      <c r="X1268">
        <v>4.3</v>
      </c>
      <c r="Y1268">
        <v>18.715624999999999</v>
      </c>
      <c r="Z1268">
        <v>129.99</v>
      </c>
      <c r="AA1268">
        <v>4.3</v>
      </c>
      <c r="AB1268">
        <v>18.715624999999999</v>
      </c>
      <c r="AC1268">
        <v>129.99</v>
      </c>
      <c r="AD1268" s="1">
        <v>42945</v>
      </c>
      <c r="AE1268" t="s">
        <v>115</v>
      </c>
    </row>
    <row r="1269" spans="1:31" x14ac:dyDescent="0.3">
      <c r="A1269" t="s">
        <v>58</v>
      </c>
      <c r="B1269" t="s">
        <v>33</v>
      </c>
      <c r="C1269">
        <v>35</v>
      </c>
      <c r="D1269">
        <v>640</v>
      </c>
      <c r="E1269">
        <v>2</v>
      </c>
      <c r="F1269">
        <v>29</v>
      </c>
      <c r="G1269">
        <v>239.9</v>
      </c>
      <c r="H1269">
        <v>479.8</v>
      </c>
      <c r="I1269">
        <v>16.65714286</v>
      </c>
      <c r="J1269">
        <v>1</v>
      </c>
      <c r="K1269">
        <v>335</v>
      </c>
      <c r="L1269">
        <v>4.0999999999999996</v>
      </c>
      <c r="M1269">
        <v>21</v>
      </c>
      <c r="N1269">
        <v>10</v>
      </c>
      <c r="O1269">
        <v>1</v>
      </c>
      <c r="P1269">
        <v>7</v>
      </c>
      <c r="Q1269">
        <v>2017</v>
      </c>
      <c r="R1269">
        <v>31.194690269999999</v>
      </c>
      <c r="S1269">
        <v>2992</v>
      </c>
      <c r="T1269">
        <v>161.5909091</v>
      </c>
      <c r="U1269">
        <v>4.2</v>
      </c>
      <c r="V1269">
        <v>15.525454549999999</v>
      </c>
      <c r="W1269">
        <v>239.9</v>
      </c>
      <c r="X1269">
        <v>4.0999999999999996</v>
      </c>
      <c r="Y1269">
        <v>14.805</v>
      </c>
      <c r="Z1269">
        <v>197.38300000000001</v>
      </c>
      <c r="AA1269">
        <v>3.8</v>
      </c>
      <c r="AB1269">
        <v>16.606000000000002</v>
      </c>
      <c r="AC1269">
        <v>239.85</v>
      </c>
      <c r="AD1269" s="1">
        <v>42945</v>
      </c>
      <c r="AE1269" t="s">
        <v>114</v>
      </c>
    </row>
    <row r="1270" spans="1:31" x14ac:dyDescent="0.3">
      <c r="A1270" t="s">
        <v>43</v>
      </c>
      <c r="B1270" t="s">
        <v>33</v>
      </c>
      <c r="C1270">
        <v>59</v>
      </c>
      <c r="D1270">
        <v>319</v>
      </c>
      <c r="E1270">
        <v>1</v>
      </c>
      <c r="F1270">
        <v>29</v>
      </c>
      <c r="G1270">
        <v>78</v>
      </c>
      <c r="H1270">
        <v>78</v>
      </c>
      <c r="I1270">
        <v>14.3</v>
      </c>
      <c r="J1270">
        <v>4</v>
      </c>
      <c r="K1270">
        <v>250</v>
      </c>
      <c r="L1270">
        <v>3.9</v>
      </c>
      <c r="M1270">
        <v>21</v>
      </c>
      <c r="N1270">
        <v>10</v>
      </c>
      <c r="O1270">
        <v>1</v>
      </c>
      <c r="P1270">
        <v>7</v>
      </c>
      <c r="Q1270">
        <v>2017</v>
      </c>
      <c r="R1270">
        <v>16.76944159</v>
      </c>
      <c r="S1270">
        <v>640</v>
      </c>
      <c r="T1270">
        <v>161.5909091</v>
      </c>
      <c r="U1270">
        <v>4.2</v>
      </c>
      <c r="V1270">
        <v>15.525454549999999</v>
      </c>
      <c r="W1270">
        <v>78</v>
      </c>
      <c r="X1270">
        <v>3.9</v>
      </c>
      <c r="Y1270">
        <v>14.3</v>
      </c>
      <c r="Z1270">
        <v>197.38300000000001</v>
      </c>
      <c r="AA1270">
        <v>3.8</v>
      </c>
      <c r="AB1270">
        <v>16.606000000000002</v>
      </c>
      <c r="AC1270">
        <v>78</v>
      </c>
      <c r="AD1270" s="1">
        <v>42945</v>
      </c>
      <c r="AE1270" t="s">
        <v>116</v>
      </c>
    </row>
    <row r="1271" spans="1:31" x14ac:dyDescent="0.3">
      <c r="A1271" t="s">
        <v>46</v>
      </c>
      <c r="B1271" t="s">
        <v>40</v>
      </c>
      <c r="C1271">
        <v>33</v>
      </c>
      <c r="D1271">
        <v>897</v>
      </c>
      <c r="E1271">
        <v>16</v>
      </c>
      <c r="F1271">
        <v>42</v>
      </c>
      <c r="G1271">
        <v>129.99</v>
      </c>
      <c r="H1271">
        <v>2079.84</v>
      </c>
      <c r="I1271">
        <v>18.715624999999999</v>
      </c>
      <c r="J1271">
        <v>1</v>
      </c>
      <c r="K1271">
        <v>1600</v>
      </c>
      <c r="L1271">
        <v>4.3</v>
      </c>
      <c r="M1271">
        <v>21</v>
      </c>
      <c r="N1271">
        <v>10</v>
      </c>
      <c r="O1271">
        <v>1</v>
      </c>
      <c r="P1271">
        <v>7</v>
      </c>
      <c r="Q1271">
        <v>2017</v>
      </c>
      <c r="R1271">
        <v>14.414414409999999</v>
      </c>
      <c r="S1271">
        <v>15750</v>
      </c>
      <c r="T1271">
        <v>99.99</v>
      </c>
      <c r="U1271">
        <v>4.2</v>
      </c>
      <c r="V1271">
        <v>16.529090910000001</v>
      </c>
      <c r="W1271">
        <v>129.99</v>
      </c>
      <c r="X1271">
        <v>4.3</v>
      </c>
      <c r="Y1271">
        <v>18.715624999999999</v>
      </c>
      <c r="Z1271">
        <v>129.99</v>
      </c>
      <c r="AA1271">
        <v>4.3</v>
      </c>
      <c r="AB1271">
        <v>18.715624999999999</v>
      </c>
      <c r="AC1271">
        <v>129.99</v>
      </c>
      <c r="AD1271" s="1">
        <v>42944</v>
      </c>
      <c r="AE1271" t="s">
        <v>115</v>
      </c>
    </row>
    <row r="1272" spans="1:31" x14ac:dyDescent="0.3">
      <c r="A1272" t="s">
        <v>43</v>
      </c>
      <c r="B1272" t="s">
        <v>33</v>
      </c>
      <c r="C1272">
        <v>59</v>
      </c>
      <c r="D1272">
        <v>319</v>
      </c>
      <c r="E1272">
        <v>1</v>
      </c>
      <c r="F1272">
        <v>29</v>
      </c>
      <c r="G1272">
        <v>78</v>
      </c>
      <c r="H1272">
        <v>78</v>
      </c>
      <c r="I1272">
        <v>14.3</v>
      </c>
      <c r="J1272">
        <v>4</v>
      </c>
      <c r="K1272">
        <v>250</v>
      </c>
      <c r="L1272">
        <v>3.9</v>
      </c>
      <c r="M1272">
        <v>21</v>
      </c>
      <c r="N1272">
        <v>10</v>
      </c>
      <c r="O1272">
        <v>1</v>
      </c>
      <c r="P1272">
        <v>7</v>
      </c>
      <c r="Q1272">
        <v>2017</v>
      </c>
      <c r="R1272">
        <v>16.76944159</v>
      </c>
      <c r="S1272">
        <v>640</v>
      </c>
      <c r="T1272">
        <v>161.5909091</v>
      </c>
      <c r="U1272">
        <v>4.2</v>
      </c>
      <c r="V1272">
        <v>15.525454549999999</v>
      </c>
      <c r="W1272">
        <v>78</v>
      </c>
      <c r="X1272">
        <v>3.9</v>
      </c>
      <c r="Y1272">
        <v>14.3</v>
      </c>
      <c r="Z1272">
        <v>197.38300000000001</v>
      </c>
      <c r="AA1272">
        <v>3.8</v>
      </c>
      <c r="AB1272">
        <v>16.606000000000002</v>
      </c>
      <c r="AC1272">
        <v>78</v>
      </c>
      <c r="AD1272" s="1">
        <v>42944</v>
      </c>
      <c r="AE1272" t="s">
        <v>116</v>
      </c>
    </row>
    <row r="1273" spans="1:31" x14ac:dyDescent="0.3">
      <c r="A1273" t="s">
        <v>70</v>
      </c>
      <c r="B1273" t="s">
        <v>26</v>
      </c>
      <c r="C1273">
        <v>39</v>
      </c>
      <c r="D1273">
        <v>161</v>
      </c>
      <c r="E1273">
        <v>6</v>
      </c>
      <c r="F1273">
        <v>123</v>
      </c>
      <c r="G1273">
        <v>45.949999999999996</v>
      </c>
      <c r="H1273">
        <v>275.7</v>
      </c>
      <c r="I1273">
        <v>14.84</v>
      </c>
      <c r="J1273">
        <v>2</v>
      </c>
      <c r="K1273">
        <v>350</v>
      </c>
      <c r="L1273">
        <v>4</v>
      </c>
      <c r="M1273">
        <v>21</v>
      </c>
      <c r="N1273">
        <v>10</v>
      </c>
      <c r="O1273">
        <v>1</v>
      </c>
      <c r="P1273">
        <v>7</v>
      </c>
      <c r="Q1273">
        <v>2017</v>
      </c>
      <c r="R1273">
        <v>12.07165109</v>
      </c>
      <c r="S1273">
        <v>3800</v>
      </c>
      <c r="T1273">
        <v>89.9</v>
      </c>
      <c r="U1273">
        <v>3.9</v>
      </c>
      <c r="V1273">
        <v>13.993833329999999</v>
      </c>
      <c r="W1273">
        <v>205</v>
      </c>
      <c r="X1273">
        <v>4.4000000000000004</v>
      </c>
      <c r="Y1273">
        <v>22.195932200000001</v>
      </c>
      <c r="Z1273">
        <v>45.95</v>
      </c>
      <c r="AA1273">
        <v>4</v>
      </c>
      <c r="AB1273">
        <v>14.84</v>
      </c>
      <c r="AC1273">
        <v>45.95</v>
      </c>
      <c r="AD1273" s="1">
        <v>42944</v>
      </c>
      <c r="AE1273" t="s">
        <v>116</v>
      </c>
    </row>
    <row r="1274" spans="1:31" x14ac:dyDescent="0.3">
      <c r="A1274" t="s">
        <v>51</v>
      </c>
      <c r="B1274" t="s">
        <v>36</v>
      </c>
      <c r="C1274">
        <v>57</v>
      </c>
      <c r="D1274">
        <v>339</v>
      </c>
      <c r="E1274">
        <v>4</v>
      </c>
      <c r="F1274">
        <v>74</v>
      </c>
      <c r="G1274">
        <v>59.9</v>
      </c>
      <c r="H1274">
        <v>239.6</v>
      </c>
      <c r="I1274">
        <v>17.670000000000002</v>
      </c>
      <c r="J1274">
        <v>2</v>
      </c>
      <c r="K1274">
        <v>1800</v>
      </c>
      <c r="L1274">
        <v>4.2</v>
      </c>
      <c r="M1274">
        <v>21</v>
      </c>
      <c r="N1274">
        <v>10</v>
      </c>
      <c r="O1274">
        <v>1</v>
      </c>
      <c r="P1274">
        <v>7</v>
      </c>
      <c r="Q1274">
        <v>2017</v>
      </c>
      <c r="R1274">
        <v>8.711433757</v>
      </c>
      <c r="S1274">
        <v>32560</v>
      </c>
      <c r="T1274">
        <v>59.9</v>
      </c>
      <c r="U1274">
        <v>4.0999999999999996</v>
      </c>
      <c r="V1274">
        <v>16.626428570000002</v>
      </c>
      <c r="W1274">
        <v>59.9</v>
      </c>
      <c r="X1274">
        <v>4.2</v>
      </c>
      <c r="Y1274">
        <v>16.111578949999998</v>
      </c>
      <c r="Z1274">
        <v>59.9</v>
      </c>
      <c r="AA1274">
        <v>4.0999999999999996</v>
      </c>
      <c r="AB1274">
        <v>15.392307690000001</v>
      </c>
      <c r="AC1274">
        <v>59.85</v>
      </c>
      <c r="AD1274" s="1">
        <v>42944</v>
      </c>
      <c r="AE1274" t="s">
        <v>123</v>
      </c>
    </row>
    <row r="1275" spans="1:31" x14ac:dyDescent="0.3">
      <c r="A1275" t="s">
        <v>53</v>
      </c>
      <c r="B1275" t="s">
        <v>36</v>
      </c>
      <c r="C1275">
        <v>47</v>
      </c>
      <c r="D1275">
        <v>1893</v>
      </c>
      <c r="E1275">
        <v>2</v>
      </c>
      <c r="F1275">
        <v>74</v>
      </c>
      <c r="G1275">
        <v>120</v>
      </c>
      <c r="H1275">
        <v>240</v>
      </c>
      <c r="I1275">
        <v>36.28</v>
      </c>
      <c r="J1275">
        <v>1</v>
      </c>
      <c r="K1275">
        <v>6050</v>
      </c>
      <c r="L1275">
        <v>4.0999999999999996</v>
      </c>
      <c r="M1275">
        <v>21</v>
      </c>
      <c r="N1275">
        <v>10</v>
      </c>
      <c r="O1275">
        <v>1</v>
      </c>
      <c r="P1275">
        <v>7</v>
      </c>
      <c r="Q1275">
        <v>2017</v>
      </c>
      <c r="R1275">
        <v>5.2049512990000002</v>
      </c>
      <c r="S1275">
        <v>8000</v>
      </c>
      <c r="T1275">
        <v>59.9</v>
      </c>
      <c r="U1275">
        <v>4.0999999999999996</v>
      </c>
      <c r="V1275">
        <v>16.626428570000002</v>
      </c>
      <c r="W1275">
        <v>59.9</v>
      </c>
      <c r="X1275">
        <v>4.2</v>
      </c>
      <c r="Y1275">
        <v>16.111578949999998</v>
      </c>
      <c r="Z1275">
        <v>59.9</v>
      </c>
      <c r="AA1275">
        <v>4.0999999999999996</v>
      </c>
      <c r="AB1275">
        <v>15.392307690000001</v>
      </c>
      <c r="AC1275">
        <v>119.99</v>
      </c>
      <c r="AD1275" s="1">
        <v>42943</v>
      </c>
      <c r="AE1275" t="s">
        <v>115</v>
      </c>
    </row>
    <row r="1276" spans="1:31" x14ac:dyDescent="0.3">
      <c r="A1276" t="s">
        <v>43</v>
      </c>
      <c r="B1276" t="s">
        <v>33</v>
      </c>
      <c r="C1276">
        <v>59</v>
      </c>
      <c r="D1276">
        <v>319</v>
      </c>
      <c r="E1276">
        <v>1</v>
      </c>
      <c r="F1276">
        <v>29</v>
      </c>
      <c r="G1276">
        <v>78</v>
      </c>
      <c r="H1276">
        <v>78</v>
      </c>
      <c r="I1276">
        <v>14.3</v>
      </c>
      <c r="J1276">
        <v>4</v>
      </c>
      <c r="K1276">
        <v>250</v>
      </c>
      <c r="L1276">
        <v>3.9</v>
      </c>
      <c r="M1276">
        <v>21</v>
      </c>
      <c r="N1276">
        <v>10</v>
      </c>
      <c r="O1276">
        <v>1</v>
      </c>
      <c r="P1276">
        <v>7</v>
      </c>
      <c r="Q1276">
        <v>2017</v>
      </c>
      <c r="R1276">
        <v>16.76944159</v>
      </c>
      <c r="S1276">
        <v>640</v>
      </c>
      <c r="T1276">
        <v>161.5909091</v>
      </c>
      <c r="U1276">
        <v>4.2</v>
      </c>
      <c r="V1276">
        <v>15.525454549999999</v>
      </c>
      <c r="W1276">
        <v>78</v>
      </c>
      <c r="X1276">
        <v>3.9</v>
      </c>
      <c r="Y1276">
        <v>14.3</v>
      </c>
      <c r="Z1276">
        <v>197.38300000000001</v>
      </c>
      <c r="AA1276">
        <v>3.8</v>
      </c>
      <c r="AB1276">
        <v>16.606000000000002</v>
      </c>
      <c r="AC1276">
        <v>78</v>
      </c>
      <c r="AD1276" s="1">
        <v>42943</v>
      </c>
      <c r="AE1276" t="s">
        <v>116</v>
      </c>
    </row>
    <row r="1277" spans="1:31" x14ac:dyDescent="0.3">
      <c r="A1277" t="s">
        <v>46</v>
      </c>
      <c r="B1277" t="s">
        <v>40</v>
      </c>
      <c r="C1277">
        <v>33</v>
      </c>
      <c r="D1277">
        <v>897</v>
      </c>
      <c r="E1277">
        <v>16</v>
      </c>
      <c r="F1277">
        <v>42</v>
      </c>
      <c r="G1277">
        <v>129.99</v>
      </c>
      <c r="H1277">
        <v>2079.84</v>
      </c>
      <c r="I1277">
        <v>18.715624999999999</v>
      </c>
      <c r="J1277">
        <v>1</v>
      </c>
      <c r="K1277">
        <v>1600</v>
      </c>
      <c r="L1277">
        <v>4.3</v>
      </c>
      <c r="M1277">
        <v>21</v>
      </c>
      <c r="N1277">
        <v>10</v>
      </c>
      <c r="O1277">
        <v>1</v>
      </c>
      <c r="P1277">
        <v>7</v>
      </c>
      <c r="Q1277">
        <v>2017</v>
      </c>
      <c r="R1277">
        <v>14.414414409999999</v>
      </c>
      <c r="S1277">
        <v>15750</v>
      </c>
      <c r="T1277">
        <v>99.99</v>
      </c>
      <c r="U1277">
        <v>4.2</v>
      </c>
      <c r="V1277">
        <v>16.529090910000001</v>
      </c>
      <c r="W1277">
        <v>129.99</v>
      </c>
      <c r="X1277">
        <v>4.3</v>
      </c>
      <c r="Y1277">
        <v>18.715624999999999</v>
      </c>
      <c r="Z1277">
        <v>129.99</v>
      </c>
      <c r="AA1277">
        <v>4.3</v>
      </c>
      <c r="AB1277">
        <v>18.715624999999999</v>
      </c>
      <c r="AC1277">
        <v>129.99</v>
      </c>
      <c r="AD1277" s="1">
        <v>42942</v>
      </c>
      <c r="AE1277" t="s">
        <v>115</v>
      </c>
    </row>
    <row r="1278" spans="1:31" x14ac:dyDescent="0.3">
      <c r="A1278" t="s">
        <v>73</v>
      </c>
      <c r="B1278" t="s">
        <v>26</v>
      </c>
      <c r="C1278">
        <v>54</v>
      </c>
      <c r="D1278">
        <v>245</v>
      </c>
      <c r="E1278">
        <v>60</v>
      </c>
      <c r="F1278">
        <v>123</v>
      </c>
      <c r="G1278">
        <v>89.9</v>
      </c>
      <c r="H1278">
        <v>5394</v>
      </c>
      <c r="I1278">
        <v>14.769215689999999</v>
      </c>
      <c r="J1278">
        <v>1</v>
      </c>
      <c r="K1278">
        <v>1383</v>
      </c>
      <c r="L1278">
        <v>3.9</v>
      </c>
      <c r="M1278">
        <v>21</v>
      </c>
      <c r="N1278">
        <v>10</v>
      </c>
      <c r="O1278">
        <v>1</v>
      </c>
      <c r="P1278">
        <v>7</v>
      </c>
      <c r="Q1278">
        <v>2017</v>
      </c>
      <c r="R1278">
        <v>12.26279596</v>
      </c>
      <c r="S1278">
        <v>20000</v>
      </c>
      <c r="T1278">
        <v>89.9</v>
      </c>
      <c r="U1278">
        <v>3.9</v>
      </c>
      <c r="V1278">
        <v>13.993833329999999</v>
      </c>
      <c r="W1278">
        <v>205</v>
      </c>
      <c r="X1278">
        <v>4.4000000000000004</v>
      </c>
      <c r="Y1278">
        <v>22.195932200000001</v>
      </c>
      <c r="Z1278">
        <v>45.95</v>
      </c>
      <c r="AA1278">
        <v>4</v>
      </c>
      <c r="AB1278">
        <v>14.84</v>
      </c>
      <c r="AC1278">
        <v>89.9</v>
      </c>
      <c r="AD1278" s="1">
        <v>42942</v>
      </c>
      <c r="AE1278" t="s">
        <v>116</v>
      </c>
    </row>
    <row r="1279" spans="1:31" x14ac:dyDescent="0.3">
      <c r="A1279" t="s">
        <v>81</v>
      </c>
      <c r="B1279" t="s">
        <v>49</v>
      </c>
      <c r="C1279">
        <v>54</v>
      </c>
      <c r="D1279">
        <v>1536</v>
      </c>
      <c r="E1279">
        <v>7</v>
      </c>
      <c r="F1279">
        <v>7</v>
      </c>
      <c r="G1279">
        <v>56.99</v>
      </c>
      <c r="H1279">
        <v>398.93</v>
      </c>
      <c r="I1279">
        <v>13.703088234999999</v>
      </c>
      <c r="J1279">
        <v>2</v>
      </c>
      <c r="K1279">
        <v>250</v>
      </c>
      <c r="L1279">
        <v>4.3</v>
      </c>
      <c r="M1279">
        <v>21</v>
      </c>
      <c r="N1279">
        <v>10</v>
      </c>
      <c r="O1279">
        <v>1</v>
      </c>
      <c r="P1279">
        <v>7</v>
      </c>
      <c r="Q1279">
        <v>2017</v>
      </c>
      <c r="R1279">
        <v>13.16964286</v>
      </c>
      <c r="S1279">
        <v>3360</v>
      </c>
      <c r="T1279">
        <v>56.99</v>
      </c>
      <c r="U1279">
        <v>4.3</v>
      </c>
      <c r="V1279">
        <v>11.75</v>
      </c>
      <c r="W1279">
        <v>56.99</v>
      </c>
      <c r="X1279">
        <v>4.3</v>
      </c>
      <c r="Y1279">
        <v>11.75</v>
      </c>
      <c r="Z1279">
        <v>56.99</v>
      </c>
      <c r="AA1279">
        <v>4.3</v>
      </c>
      <c r="AB1279">
        <v>11.75</v>
      </c>
      <c r="AC1279">
        <v>56.99</v>
      </c>
      <c r="AD1279" s="1">
        <v>42941</v>
      </c>
      <c r="AE1279" t="s">
        <v>124</v>
      </c>
    </row>
    <row r="1280" spans="1:31" x14ac:dyDescent="0.3">
      <c r="A1280" t="s">
        <v>42</v>
      </c>
      <c r="B1280" t="s">
        <v>32</v>
      </c>
      <c r="C1280">
        <v>59</v>
      </c>
      <c r="D1280">
        <v>492</v>
      </c>
      <c r="E1280">
        <v>15</v>
      </c>
      <c r="F1280">
        <v>61</v>
      </c>
      <c r="G1280">
        <v>59.256666666666668</v>
      </c>
      <c r="H1280">
        <v>888.85</v>
      </c>
      <c r="I1280">
        <v>17.998000000000001</v>
      </c>
      <c r="J1280">
        <v>2</v>
      </c>
      <c r="K1280">
        <v>200</v>
      </c>
      <c r="L1280">
        <v>3.9</v>
      </c>
      <c r="M1280">
        <v>21</v>
      </c>
      <c r="N1280">
        <v>10</v>
      </c>
      <c r="O1280">
        <v>1</v>
      </c>
      <c r="P1280">
        <v>7</v>
      </c>
      <c r="Q1280">
        <v>2017</v>
      </c>
      <c r="R1280">
        <v>6.0714285710000002</v>
      </c>
      <c r="S1280">
        <v>3960</v>
      </c>
      <c r="T1280">
        <v>19.989999999999998</v>
      </c>
      <c r="U1280">
        <v>4.3</v>
      </c>
      <c r="V1280">
        <v>11.135172409999999</v>
      </c>
      <c r="W1280">
        <v>89.99</v>
      </c>
      <c r="X1280">
        <v>4.0999999999999996</v>
      </c>
      <c r="Y1280">
        <v>12.11882353</v>
      </c>
      <c r="Z1280">
        <v>59.256666670000001</v>
      </c>
      <c r="AA1280">
        <v>3.9</v>
      </c>
      <c r="AB1280">
        <v>17.998000000000001</v>
      </c>
      <c r="AC1280">
        <v>58.799523809999997</v>
      </c>
      <c r="AD1280" s="1">
        <v>42941</v>
      </c>
      <c r="AE1280" t="s">
        <v>115</v>
      </c>
    </row>
    <row r="1281" spans="1:31" x14ac:dyDescent="0.3">
      <c r="A1281" t="s">
        <v>80</v>
      </c>
      <c r="B1281" t="s">
        <v>36</v>
      </c>
      <c r="C1281">
        <v>56</v>
      </c>
      <c r="D1281">
        <v>348</v>
      </c>
      <c r="E1281">
        <v>14</v>
      </c>
      <c r="F1281">
        <v>74</v>
      </c>
      <c r="G1281">
        <v>59.9</v>
      </c>
      <c r="H1281">
        <v>838.6</v>
      </c>
      <c r="I1281">
        <v>16.626428570000002</v>
      </c>
      <c r="J1281">
        <v>2</v>
      </c>
      <c r="K1281">
        <v>1550</v>
      </c>
      <c r="L1281">
        <v>4.0999999999999996</v>
      </c>
      <c r="M1281">
        <v>21</v>
      </c>
      <c r="N1281">
        <v>10</v>
      </c>
      <c r="O1281">
        <v>1</v>
      </c>
      <c r="P1281">
        <v>7</v>
      </c>
      <c r="Q1281">
        <v>2017</v>
      </c>
      <c r="R1281">
        <v>3.9785395760000002</v>
      </c>
      <c r="S1281">
        <v>19800</v>
      </c>
      <c r="T1281">
        <v>59.9</v>
      </c>
      <c r="U1281">
        <v>4.0999999999999996</v>
      </c>
      <c r="V1281">
        <v>16.626428570000002</v>
      </c>
      <c r="W1281">
        <v>59.9</v>
      </c>
      <c r="X1281">
        <v>4.2</v>
      </c>
      <c r="Y1281">
        <v>16.111578949999998</v>
      </c>
      <c r="Z1281">
        <v>59.9</v>
      </c>
      <c r="AA1281">
        <v>4.0999999999999996</v>
      </c>
      <c r="AB1281">
        <v>15.392307690000001</v>
      </c>
      <c r="AC1281">
        <v>59.9</v>
      </c>
      <c r="AD1281" s="1">
        <v>42941</v>
      </c>
      <c r="AE1281" t="s">
        <v>124</v>
      </c>
    </row>
    <row r="1282" spans="1:31" x14ac:dyDescent="0.3">
      <c r="A1282" t="s">
        <v>37</v>
      </c>
      <c r="B1282" t="s">
        <v>36</v>
      </c>
      <c r="C1282">
        <v>59</v>
      </c>
      <c r="D1282">
        <v>341</v>
      </c>
      <c r="E1282">
        <v>19</v>
      </c>
      <c r="F1282">
        <v>61</v>
      </c>
      <c r="G1282">
        <v>59.9</v>
      </c>
      <c r="H1282">
        <v>1138.0999999999999</v>
      </c>
      <c r="I1282">
        <v>16.111578949999998</v>
      </c>
      <c r="J1282">
        <v>2</v>
      </c>
      <c r="K1282">
        <v>1750</v>
      </c>
      <c r="L1282">
        <v>4.2</v>
      </c>
      <c r="M1282">
        <v>21</v>
      </c>
      <c r="N1282">
        <v>10</v>
      </c>
      <c r="O1282">
        <v>1</v>
      </c>
      <c r="P1282">
        <v>7</v>
      </c>
      <c r="Q1282">
        <v>2017</v>
      </c>
      <c r="R1282">
        <v>8.4076669850000005</v>
      </c>
      <c r="S1282">
        <v>32560</v>
      </c>
      <c r="T1282">
        <v>59.9</v>
      </c>
      <c r="U1282">
        <v>4.0999999999999996</v>
      </c>
      <c r="V1282">
        <v>16.626428570000002</v>
      </c>
      <c r="W1282">
        <v>59.9</v>
      </c>
      <c r="X1282">
        <v>4.2</v>
      </c>
      <c r="Y1282">
        <v>16.111578949999998</v>
      </c>
      <c r="Z1282">
        <v>59.9</v>
      </c>
      <c r="AA1282">
        <v>4.0999999999999996</v>
      </c>
      <c r="AB1282">
        <v>15.392307690000001</v>
      </c>
      <c r="AC1282">
        <v>59.9</v>
      </c>
      <c r="AD1282" s="1">
        <v>42941</v>
      </c>
      <c r="AE1282" t="s">
        <v>123</v>
      </c>
    </row>
    <row r="1283" spans="1:31" x14ac:dyDescent="0.3">
      <c r="A1283" t="s">
        <v>39</v>
      </c>
      <c r="B1283" t="s">
        <v>40</v>
      </c>
      <c r="C1283">
        <v>40</v>
      </c>
      <c r="D1283">
        <v>1456</v>
      </c>
      <c r="E1283">
        <v>1</v>
      </c>
      <c r="F1283">
        <v>42</v>
      </c>
      <c r="G1283">
        <v>134.99</v>
      </c>
      <c r="H1283">
        <v>134.99</v>
      </c>
      <c r="I1283">
        <v>18.754999999999999</v>
      </c>
      <c r="J1283">
        <v>1</v>
      </c>
      <c r="K1283">
        <v>2425</v>
      </c>
      <c r="L1283">
        <v>3.8</v>
      </c>
      <c r="M1283">
        <v>21</v>
      </c>
      <c r="N1283">
        <v>10</v>
      </c>
      <c r="O1283">
        <v>1</v>
      </c>
      <c r="P1283">
        <v>7</v>
      </c>
      <c r="Q1283">
        <v>2017</v>
      </c>
      <c r="R1283">
        <v>1.428571429</v>
      </c>
      <c r="S1283">
        <v>16530</v>
      </c>
      <c r="T1283">
        <v>99.99</v>
      </c>
      <c r="U1283">
        <v>4.2</v>
      </c>
      <c r="V1283">
        <v>16.529090910000001</v>
      </c>
      <c r="W1283">
        <v>129.99</v>
      </c>
      <c r="X1283">
        <v>4.3</v>
      </c>
      <c r="Y1283">
        <v>18.715624999999999</v>
      </c>
      <c r="Z1283">
        <v>134.99</v>
      </c>
      <c r="AA1283">
        <v>3.8</v>
      </c>
      <c r="AB1283">
        <v>15.7</v>
      </c>
      <c r="AC1283">
        <v>134.94</v>
      </c>
      <c r="AD1283" s="1">
        <v>42940</v>
      </c>
      <c r="AE1283" t="s">
        <v>115</v>
      </c>
    </row>
    <row r="1284" spans="1:31" x14ac:dyDescent="0.3">
      <c r="A1284" t="s">
        <v>43</v>
      </c>
      <c r="B1284" t="s">
        <v>33</v>
      </c>
      <c r="C1284">
        <v>59</v>
      </c>
      <c r="D1284">
        <v>319</v>
      </c>
      <c r="E1284">
        <v>1</v>
      </c>
      <c r="F1284">
        <v>29</v>
      </c>
      <c r="G1284">
        <v>78</v>
      </c>
      <c r="H1284">
        <v>78</v>
      </c>
      <c r="I1284">
        <v>14.3</v>
      </c>
      <c r="J1284">
        <v>4</v>
      </c>
      <c r="K1284">
        <v>250</v>
      </c>
      <c r="L1284">
        <v>3.9</v>
      </c>
      <c r="M1284">
        <v>21</v>
      </c>
      <c r="N1284">
        <v>10</v>
      </c>
      <c r="O1284">
        <v>1</v>
      </c>
      <c r="P1284">
        <v>7</v>
      </c>
      <c r="Q1284">
        <v>2017</v>
      </c>
      <c r="R1284">
        <v>16.76944159</v>
      </c>
      <c r="S1284">
        <v>640</v>
      </c>
      <c r="T1284">
        <v>161.5909091</v>
      </c>
      <c r="U1284">
        <v>4.2</v>
      </c>
      <c r="V1284">
        <v>15.525454549999999</v>
      </c>
      <c r="W1284">
        <v>78</v>
      </c>
      <c r="X1284">
        <v>3.9</v>
      </c>
      <c r="Y1284">
        <v>14.3</v>
      </c>
      <c r="Z1284">
        <v>197.38300000000001</v>
      </c>
      <c r="AA1284">
        <v>3.8</v>
      </c>
      <c r="AB1284">
        <v>16.606000000000002</v>
      </c>
      <c r="AC1284">
        <v>78</v>
      </c>
      <c r="AD1284" s="1">
        <v>42940</v>
      </c>
      <c r="AE1284" t="s">
        <v>116</v>
      </c>
    </row>
    <row r="1285" spans="1:31" x14ac:dyDescent="0.3">
      <c r="A1285" t="s">
        <v>25</v>
      </c>
      <c r="B1285" t="s">
        <v>26</v>
      </c>
      <c r="C1285">
        <v>56</v>
      </c>
      <c r="D1285">
        <v>162</v>
      </c>
      <c r="E1285">
        <v>59</v>
      </c>
      <c r="F1285">
        <v>123</v>
      </c>
      <c r="G1285">
        <v>205</v>
      </c>
      <c r="H1285">
        <v>12095</v>
      </c>
      <c r="I1285">
        <v>22.195932200000001</v>
      </c>
      <c r="J1285">
        <v>5</v>
      </c>
      <c r="K1285">
        <v>9750</v>
      </c>
      <c r="L1285">
        <v>4.4000000000000004</v>
      </c>
      <c r="M1285">
        <v>21</v>
      </c>
      <c r="N1285">
        <v>10</v>
      </c>
      <c r="O1285">
        <v>1</v>
      </c>
      <c r="P1285">
        <v>7</v>
      </c>
      <c r="Q1285">
        <v>2017</v>
      </c>
      <c r="R1285">
        <v>38.311688310000001</v>
      </c>
      <c r="S1285">
        <v>12600</v>
      </c>
      <c r="T1285">
        <v>89.9</v>
      </c>
      <c r="U1285">
        <v>3.9</v>
      </c>
      <c r="V1285">
        <v>13.993833329999999</v>
      </c>
      <c r="W1285">
        <v>205</v>
      </c>
      <c r="X1285">
        <v>4.4000000000000004</v>
      </c>
      <c r="Y1285">
        <v>22.195932200000001</v>
      </c>
      <c r="Z1285">
        <v>45.95</v>
      </c>
      <c r="AA1285">
        <v>4</v>
      </c>
      <c r="AB1285">
        <v>14.84</v>
      </c>
      <c r="AC1285">
        <v>209</v>
      </c>
      <c r="AD1285" s="1">
        <v>42939</v>
      </c>
      <c r="AE1285" t="s">
        <v>114</v>
      </c>
    </row>
    <row r="1286" spans="1:31" x14ac:dyDescent="0.3">
      <c r="A1286" t="s">
        <v>67</v>
      </c>
      <c r="B1286" t="s">
        <v>33</v>
      </c>
      <c r="C1286">
        <v>33</v>
      </c>
      <c r="D1286">
        <v>523</v>
      </c>
      <c r="E1286">
        <v>11</v>
      </c>
      <c r="F1286">
        <v>29</v>
      </c>
      <c r="G1286">
        <v>161.59090909090909</v>
      </c>
      <c r="H1286">
        <v>1777.5</v>
      </c>
      <c r="I1286">
        <v>15.525454549999999</v>
      </c>
      <c r="J1286">
        <v>3</v>
      </c>
      <c r="K1286">
        <v>584</v>
      </c>
      <c r="L1286">
        <v>4.2</v>
      </c>
      <c r="M1286">
        <v>21</v>
      </c>
      <c r="N1286">
        <v>10</v>
      </c>
      <c r="O1286">
        <v>1</v>
      </c>
      <c r="P1286">
        <v>7</v>
      </c>
      <c r="Q1286">
        <v>2017</v>
      </c>
      <c r="R1286">
        <v>10.47341115</v>
      </c>
      <c r="S1286">
        <v>2288</v>
      </c>
      <c r="T1286">
        <v>134.9</v>
      </c>
      <c r="U1286">
        <v>4.2</v>
      </c>
      <c r="V1286">
        <v>15.525454549999999</v>
      </c>
      <c r="W1286">
        <v>161.5909091</v>
      </c>
      <c r="X1286">
        <v>4.2</v>
      </c>
      <c r="Y1286">
        <v>15.525454549999999</v>
      </c>
      <c r="Z1286">
        <v>197.38300000000001</v>
      </c>
      <c r="AA1286">
        <v>3.8</v>
      </c>
      <c r="AB1286">
        <v>16.606000000000002</v>
      </c>
      <c r="AC1286">
        <v>163</v>
      </c>
      <c r="AD1286" s="1">
        <v>42939</v>
      </c>
      <c r="AE1286" t="s">
        <v>122</v>
      </c>
    </row>
    <row r="1287" spans="1:31" x14ac:dyDescent="0.3">
      <c r="A1287" t="s">
        <v>37</v>
      </c>
      <c r="B1287" t="s">
        <v>36</v>
      </c>
      <c r="C1287">
        <v>59</v>
      </c>
      <c r="D1287">
        <v>341</v>
      </c>
      <c r="E1287">
        <v>19</v>
      </c>
      <c r="F1287">
        <v>61</v>
      </c>
      <c r="G1287">
        <v>59.9</v>
      </c>
      <c r="H1287">
        <v>1138.0999999999999</v>
      </c>
      <c r="I1287">
        <v>16.111578949999998</v>
      </c>
      <c r="J1287">
        <v>2</v>
      </c>
      <c r="K1287">
        <v>1750</v>
      </c>
      <c r="L1287">
        <v>4.2</v>
      </c>
      <c r="M1287">
        <v>21</v>
      </c>
      <c r="N1287">
        <v>10</v>
      </c>
      <c r="O1287">
        <v>1</v>
      </c>
      <c r="P1287">
        <v>7</v>
      </c>
      <c r="Q1287">
        <v>2017</v>
      </c>
      <c r="R1287">
        <v>8.4076669850000005</v>
      </c>
      <c r="S1287">
        <v>32560</v>
      </c>
      <c r="T1287">
        <v>59.9</v>
      </c>
      <c r="U1287">
        <v>4.0999999999999996</v>
      </c>
      <c r="V1287">
        <v>16.626428570000002</v>
      </c>
      <c r="W1287">
        <v>59.9</v>
      </c>
      <c r="X1287">
        <v>4.2</v>
      </c>
      <c r="Y1287">
        <v>16.111578949999998</v>
      </c>
      <c r="Z1287">
        <v>59.9</v>
      </c>
      <c r="AA1287">
        <v>4.0999999999999996</v>
      </c>
      <c r="AB1287">
        <v>15.392307690000001</v>
      </c>
      <c r="AC1287">
        <v>59.9</v>
      </c>
      <c r="AD1287" s="1">
        <v>42939</v>
      </c>
      <c r="AE1287" t="s">
        <v>123</v>
      </c>
    </row>
    <row r="1288" spans="1:31" x14ac:dyDescent="0.3">
      <c r="A1288" t="s">
        <v>45</v>
      </c>
      <c r="B1288" t="s">
        <v>33</v>
      </c>
      <c r="C1288">
        <v>35</v>
      </c>
      <c r="D1288">
        <v>514</v>
      </c>
      <c r="E1288">
        <v>10</v>
      </c>
      <c r="F1288">
        <v>29</v>
      </c>
      <c r="G1288">
        <v>197.38299999999998</v>
      </c>
      <c r="H1288">
        <v>1973.83</v>
      </c>
      <c r="I1288">
        <v>16.606000000000002</v>
      </c>
      <c r="J1288">
        <v>2</v>
      </c>
      <c r="K1288">
        <v>4338</v>
      </c>
      <c r="L1288">
        <v>3.8</v>
      </c>
      <c r="M1288">
        <v>21</v>
      </c>
      <c r="N1288">
        <v>10</v>
      </c>
      <c r="O1288">
        <v>1</v>
      </c>
      <c r="P1288">
        <v>7</v>
      </c>
      <c r="Q1288">
        <v>2017</v>
      </c>
      <c r="R1288">
        <v>6.7997841340000003</v>
      </c>
      <c r="S1288">
        <v>2856</v>
      </c>
      <c r="T1288">
        <v>161.5909091</v>
      </c>
      <c r="U1288">
        <v>4.2</v>
      </c>
      <c r="V1288">
        <v>15.525454549999999</v>
      </c>
      <c r="W1288">
        <v>197.38300000000001</v>
      </c>
      <c r="X1288">
        <v>3.8</v>
      </c>
      <c r="Y1288">
        <v>16.606000000000002</v>
      </c>
      <c r="Z1288">
        <v>197.38300000000001</v>
      </c>
      <c r="AA1288">
        <v>3.8</v>
      </c>
      <c r="AB1288">
        <v>16.606000000000002</v>
      </c>
      <c r="AC1288">
        <v>185</v>
      </c>
      <c r="AD1288" s="1">
        <v>42938</v>
      </c>
      <c r="AE1288" t="s">
        <v>115</v>
      </c>
    </row>
    <row r="1289" spans="1:31" x14ac:dyDescent="0.3">
      <c r="A1289" t="s">
        <v>69</v>
      </c>
      <c r="B1289" t="s">
        <v>36</v>
      </c>
      <c r="C1289">
        <v>59</v>
      </c>
      <c r="D1289">
        <v>341</v>
      </c>
      <c r="E1289">
        <v>15</v>
      </c>
      <c r="F1289">
        <v>74</v>
      </c>
      <c r="G1289">
        <v>59.9</v>
      </c>
      <c r="H1289">
        <v>898.5</v>
      </c>
      <c r="I1289">
        <v>17.878666670000001</v>
      </c>
      <c r="J1289">
        <v>2</v>
      </c>
      <c r="K1289">
        <v>1850</v>
      </c>
      <c r="L1289">
        <v>4.3</v>
      </c>
      <c r="M1289">
        <v>21</v>
      </c>
      <c r="N1289">
        <v>10</v>
      </c>
      <c r="O1289">
        <v>1</v>
      </c>
      <c r="P1289">
        <v>7</v>
      </c>
      <c r="Q1289">
        <v>2017</v>
      </c>
      <c r="R1289">
        <v>13.5315534</v>
      </c>
      <c r="S1289">
        <v>32560</v>
      </c>
      <c r="T1289">
        <v>59.9</v>
      </c>
      <c r="U1289">
        <v>4.0999999999999996</v>
      </c>
      <c r="V1289">
        <v>16.626428570000002</v>
      </c>
      <c r="W1289">
        <v>59.9</v>
      </c>
      <c r="X1289">
        <v>4.2</v>
      </c>
      <c r="Y1289">
        <v>16.111578949999998</v>
      </c>
      <c r="Z1289">
        <v>59.9</v>
      </c>
      <c r="AA1289">
        <v>4.0999999999999996</v>
      </c>
      <c r="AB1289">
        <v>15.392307690000001</v>
      </c>
      <c r="AC1289">
        <v>59.9</v>
      </c>
      <c r="AD1289" s="1">
        <v>42938</v>
      </c>
      <c r="AE1289" t="s">
        <v>123</v>
      </c>
    </row>
    <row r="1290" spans="1:31" x14ac:dyDescent="0.3">
      <c r="A1290" t="s">
        <v>39</v>
      </c>
      <c r="B1290" t="s">
        <v>40</v>
      </c>
      <c r="C1290">
        <v>40</v>
      </c>
      <c r="D1290">
        <v>1456</v>
      </c>
      <c r="E1290">
        <v>1</v>
      </c>
      <c r="F1290">
        <v>42</v>
      </c>
      <c r="G1290">
        <v>134.99</v>
      </c>
      <c r="H1290">
        <v>134.99</v>
      </c>
      <c r="I1290">
        <v>18.754999999999999</v>
      </c>
      <c r="J1290">
        <v>1</v>
      </c>
      <c r="K1290">
        <v>2425</v>
      </c>
      <c r="L1290">
        <v>3.8</v>
      </c>
      <c r="M1290">
        <v>21</v>
      </c>
      <c r="N1290">
        <v>10</v>
      </c>
      <c r="O1290">
        <v>1</v>
      </c>
      <c r="P1290">
        <v>7</v>
      </c>
      <c r="Q1290">
        <v>2017</v>
      </c>
      <c r="R1290">
        <v>1.428571429</v>
      </c>
      <c r="S1290">
        <v>16530</v>
      </c>
      <c r="T1290">
        <v>99.99</v>
      </c>
      <c r="U1290">
        <v>4.2</v>
      </c>
      <c r="V1290">
        <v>16.529090910000001</v>
      </c>
      <c r="W1290">
        <v>129.99</v>
      </c>
      <c r="X1290">
        <v>4.3</v>
      </c>
      <c r="Y1290">
        <v>18.715624999999999</v>
      </c>
      <c r="Z1290">
        <v>134.99</v>
      </c>
      <c r="AA1290">
        <v>3.8</v>
      </c>
      <c r="AB1290">
        <v>15.7</v>
      </c>
      <c r="AC1290">
        <v>134.94</v>
      </c>
      <c r="AD1290" s="1">
        <v>42937</v>
      </c>
      <c r="AE1290" t="s">
        <v>115</v>
      </c>
    </row>
    <row r="1291" spans="1:31" x14ac:dyDescent="0.3">
      <c r="A1291" t="s">
        <v>53</v>
      </c>
      <c r="B1291" t="s">
        <v>36</v>
      </c>
      <c r="C1291">
        <v>47</v>
      </c>
      <c r="D1291">
        <v>1893</v>
      </c>
      <c r="E1291">
        <v>2</v>
      </c>
      <c r="F1291">
        <v>74</v>
      </c>
      <c r="G1291">
        <v>120</v>
      </c>
      <c r="H1291">
        <v>240</v>
      </c>
      <c r="I1291">
        <v>36.28</v>
      </c>
      <c r="J1291">
        <v>1</v>
      </c>
      <c r="K1291">
        <v>6050</v>
      </c>
      <c r="L1291">
        <v>4.0999999999999996</v>
      </c>
      <c r="M1291">
        <v>21</v>
      </c>
      <c r="N1291">
        <v>10</v>
      </c>
      <c r="O1291">
        <v>1</v>
      </c>
      <c r="P1291">
        <v>7</v>
      </c>
      <c r="Q1291">
        <v>2017</v>
      </c>
      <c r="R1291">
        <v>5.2049512990000002</v>
      </c>
      <c r="S1291">
        <v>8000</v>
      </c>
      <c r="T1291">
        <v>59.9</v>
      </c>
      <c r="U1291">
        <v>4.0999999999999996</v>
      </c>
      <c r="V1291">
        <v>16.626428570000002</v>
      </c>
      <c r="W1291">
        <v>59.9</v>
      </c>
      <c r="X1291">
        <v>4.2</v>
      </c>
      <c r="Y1291">
        <v>16.111578949999998</v>
      </c>
      <c r="Z1291">
        <v>59.9</v>
      </c>
      <c r="AA1291">
        <v>4.0999999999999996</v>
      </c>
      <c r="AB1291">
        <v>15.392307690000001</v>
      </c>
      <c r="AC1291">
        <v>119.99</v>
      </c>
      <c r="AD1291" s="1">
        <v>42937</v>
      </c>
      <c r="AE1291" t="s">
        <v>115</v>
      </c>
    </row>
    <row r="1292" spans="1:31" x14ac:dyDescent="0.3">
      <c r="A1292" t="s">
        <v>43</v>
      </c>
      <c r="B1292" t="s">
        <v>33</v>
      </c>
      <c r="C1292">
        <v>59</v>
      </c>
      <c r="D1292">
        <v>319</v>
      </c>
      <c r="E1292">
        <v>1</v>
      </c>
      <c r="F1292">
        <v>29</v>
      </c>
      <c r="G1292">
        <v>78</v>
      </c>
      <c r="H1292">
        <v>78</v>
      </c>
      <c r="I1292">
        <v>14.3</v>
      </c>
      <c r="J1292">
        <v>4</v>
      </c>
      <c r="K1292">
        <v>250</v>
      </c>
      <c r="L1292">
        <v>3.9</v>
      </c>
      <c r="M1292">
        <v>21</v>
      </c>
      <c r="N1292">
        <v>10</v>
      </c>
      <c r="O1292">
        <v>1</v>
      </c>
      <c r="P1292">
        <v>7</v>
      </c>
      <c r="Q1292">
        <v>2017</v>
      </c>
      <c r="R1292">
        <v>16.76944159</v>
      </c>
      <c r="S1292">
        <v>640</v>
      </c>
      <c r="T1292">
        <v>161.5909091</v>
      </c>
      <c r="U1292">
        <v>4.2</v>
      </c>
      <c r="V1292">
        <v>15.525454549999999</v>
      </c>
      <c r="W1292">
        <v>78</v>
      </c>
      <c r="X1292">
        <v>3.9</v>
      </c>
      <c r="Y1292">
        <v>14.3</v>
      </c>
      <c r="Z1292">
        <v>197.38300000000001</v>
      </c>
      <c r="AA1292">
        <v>3.8</v>
      </c>
      <c r="AB1292">
        <v>16.606000000000002</v>
      </c>
      <c r="AC1292">
        <v>78</v>
      </c>
      <c r="AD1292" s="1">
        <v>42937</v>
      </c>
      <c r="AE1292" t="s">
        <v>116</v>
      </c>
    </row>
    <row r="1293" spans="1:31" x14ac:dyDescent="0.3">
      <c r="A1293" t="s">
        <v>29</v>
      </c>
      <c r="B1293" t="s">
        <v>30</v>
      </c>
      <c r="C1293">
        <v>45</v>
      </c>
      <c r="D1293">
        <v>236</v>
      </c>
      <c r="E1293">
        <v>10</v>
      </c>
      <c r="F1293">
        <v>17</v>
      </c>
      <c r="G1293">
        <v>109.9</v>
      </c>
      <c r="H1293">
        <v>1099</v>
      </c>
      <c r="I1293">
        <v>12.015000000000001</v>
      </c>
      <c r="J1293">
        <v>1</v>
      </c>
      <c r="K1293">
        <v>173</v>
      </c>
      <c r="L1293">
        <v>4</v>
      </c>
      <c r="M1293">
        <v>21</v>
      </c>
      <c r="N1293">
        <v>10</v>
      </c>
      <c r="O1293">
        <v>1</v>
      </c>
      <c r="P1293">
        <v>7</v>
      </c>
      <c r="Q1293">
        <v>2017</v>
      </c>
      <c r="R1293">
        <v>22.337042929999999</v>
      </c>
      <c r="S1293">
        <v>2808</v>
      </c>
      <c r="T1293">
        <v>139.99</v>
      </c>
      <c r="U1293">
        <v>4.2</v>
      </c>
      <c r="V1293">
        <v>48.108333330000001</v>
      </c>
      <c r="W1293">
        <v>109.9</v>
      </c>
      <c r="X1293">
        <v>4</v>
      </c>
      <c r="Y1293">
        <v>12.015000000000001</v>
      </c>
      <c r="Z1293">
        <v>109.9</v>
      </c>
      <c r="AA1293">
        <v>4</v>
      </c>
      <c r="AB1293">
        <v>12.015000000000001</v>
      </c>
      <c r="AC1293">
        <v>100.9</v>
      </c>
      <c r="AD1293" s="1">
        <v>42936</v>
      </c>
      <c r="AE1293" t="s">
        <v>116</v>
      </c>
    </row>
    <row r="1294" spans="1:31" x14ac:dyDescent="0.3">
      <c r="A1294" t="s">
        <v>60</v>
      </c>
      <c r="B1294" t="s">
        <v>33</v>
      </c>
      <c r="C1294">
        <v>35</v>
      </c>
      <c r="D1294">
        <v>591</v>
      </c>
      <c r="E1294">
        <v>6</v>
      </c>
      <c r="F1294">
        <v>29</v>
      </c>
      <c r="G1294">
        <v>169.49166666666667</v>
      </c>
      <c r="H1294">
        <v>1016.95</v>
      </c>
      <c r="I1294">
        <v>17.47</v>
      </c>
      <c r="J1294">
        <v>3</v>
      </c>
      <c r="K1294">
        <v>444</v>
      </c>
      <c r="L1294">
        <v>4</v>
      </c>
      <c r="M1294">
        <v>21</v>
      </c>
      <c r="N1294">
        <v>10</v>
      </c>
      <c r="O1294">
        <v>1</v>
      </c>
      <c r="P1294">
        <v>7</v>
      </c>
      <c r="Q1294">
        <v>2017</v>
      </c>
      <c r="R1294">
        <v>7.5262762759999999</v>
      </c>
      <c r="S1294">
        <v>4480</v>
      </c>
      <c r="T1294">
        <v>161.5909091</v>
      </c>
      <c r="U1294">
        <v>4.2</v>
      </c>
      <c r="V1294">
        <v>15.525454549999999</v>
      </c>
      <c r="W1294">
        <v>171.792</v>
      </c>
      <c r="X1294">
        <v>4</v>
      </c>
      <c r="Y1294">
        <v>14.95</v>
      </c>
      <c r="Z1294">
        <v>197.38300000000001</v>
      </c>
      <c r="AA1294">
        <v>3.8</v>
      </c>
      <c r="AB1294">
        <v>16.606000000000002</v>
      </c>
      <c r="AC1294">
        <v>157.99</v>
      </c>
      <c r="AD1294" s="1">
        <v>42936</v>
      </c>
      <c r="AE1294" t="s">
        <v>122</v>
      </c>
    </row>
    <row r="1295" spans="1:31" x14ac:dyDescent="0.3">
      <c r="A1295" t="s">
        <v>25</v>
      </c>
      <c r="B1295" t="s">
        <v>26</v>
      </c>
      <c r="C1295">
        <v>56</v>
      </c>
      <c r="D1295">
        <v>162</v>
      </c>
      <c r="E1295">
        <v>59</v>
      </c>
      <c r="F1295">
        <v>123</v>
      </c>
      <c r="G1295">
        <v>205</v>
      </c>
      <c r="H1295">
        <v>12095</v>
      </c>
      <c r="I1295">
        <v>22.195932200000001</v>
      </c>
      <c r="J1295">
        <v>5</v>
      </c>
      <c r="K1295">
        <v>9750</v>
      </c>
      <c r="L1295">
        <v>4.4000000000000004</v>
      </c>
      <c r="M1295">
        <v>21</v>
      </c>
      <c r="N1295">
        <v>10</v>
      </c>
      <c r="O1295">
        <v>1</v>
      </c>
      <c r="P1295">
        <v>7</v>
      </c>
      <c r="Q1295">
        <v>2017</v>
      </c>
      <c r="R1295">
        <v>38.311688310000001</v>
      </c>
      <c r="S1295">
        <v>12600</v>
      </c>
      <c r="T1295">
        <v>89.9</v>
      </c>
      <c r="U1295">
        <v>3.9</v>
      </c>
      <c r="V1295">
        <v>13.993833329999999</v>
      </c>
      <c r="W1295">
        <v>205</v>
      </c>
      <c r="X1295">
        <v>4.4000000000000004</v>
      </c>
      <c r="Y1295">
        <v>22.195932200000001</v>
      </c>
      <c r="Z1295">
        <v>45.95</v>
      </c>
      <c r="AA1295">
        <v>4</v>
      </c>
      <c r="AB1295">
        <v>14.84</v>
      </c>
      <c r="AC1295">
        <v>209</v>
      </c>
      <c r="AD1295" s="1">
        <v>42936</v>
      </c>
      <c r="AE1295" t="s">
        <v>114</v>
      </c>
    </row>
    <row r="1296" spans="1:31" x14ac:dyDescent="0.3">
      <c r="A1296" t="s">
        <v>28</v>
      </c>
      <c r="B1296" t="s">
        <v>35</v>
      </c>
      <c r="C1296">
        <v>56</v>
      </c>
      <c r="D1296">
        <v>237</v>
      </c>
      <c r="E1296">
        <v>1</v>
      </c>
      <c r="F1296">
        <v>13</v>
      </c>
      <c r="G1296">
        <v>19.899999999999999</v>
      </c>
      <c r="H1296">
        <v>19.899999999999999</v>
      </c>
      <c r="I1296">
        <v>11.85</v>
      </c>
      <c r="J1296">
        <v>3</v>
      </c>
      <c r="K1296">
        <v>100</v>
      </c>
      <c r="L1296">
        <v>3.9</v>
      </c>
      <c r="M1296">
        <v>21</v>
      </c>
      <c r="N1296">
        <v>10</v>
      </c>
      <c r="O1296">
        <v>1</v>
      </c>
      <c r="P1296">
        <v>7</v>
      </c>
      <c r="Q1296">
        <v>2017</v>
      </c>
      <c r="R1296">
        <v>1.3698630140000001</v>
      </c>
      <c r="S1296">
        <v>2304</v>
      </c>
      <c r="T1296">
        <v>19.899999999999999</v>
      </c>
      <c r="U1296">
        <v>4.2</v>
      </c>
      <c r="V1296">
        <v>13.47307692</v>
      </c>
      <c r="W1296">
        <v>19.899999999999999</v>
      </c>
      <c r="X1296">
        <v>3.9</v>
      </c>
      <c r="Y1296">
        <v>11.85</v>
      </c>
      <c r="Z1296">
        <v>19.899999999999999</v>
      </c>
      <c r="AA1296">
        <v>3.9</v>
      </c>
      <c r="AB1296">
        <v>11.85</v>
      </c>
      <c r="AC1296">
        <v>19.850000000000001</v>
      </c>
      <c r="AD1296" s="1">
        <v>42936</v>
      </c>
      <c r="AE1296" t="s">
        <v>123</v>
      </c>
    </row>
    <row r="1297" spans="1:31" x14ac:dyDescent="0.3">
      <c r="A1297" t="s">
        <v>51</v>
      </c>
      <c r="B1297" t="s">
        <v>36</v>
      </c>
      <c r="C1297">
        <v>57</v>
      </c>
      <c r="D1297">
        <v>339</v>
      </c>
      <c r="E1297">
        <v>4</v>
      </c>
      <c r="F1297">
        <v>74</v>
      </c>
      <c r="G1297">
        <v>59.9</v>
      </c>
      <c r="H1297">
        <v>239.6</v>
      </c>
      <c r="I1297">
        <v>17.670000000000002</v>
      </c>
      <c r="J1297">
        <v>2</v>
      </c>
      <c r="K1297">
        <v>1800</v>
      </c>
      <c r="L1297">
        <v>4.2</v>
      </c>
      <c r="M1297">
        <v>21</v>
      </c>
      <c r="N1297">
        <v>10</v>
      </c>
      <c r="O1297">
        <v>1</v>
      </c>
      <c r="P1297">
        <v>7</v>
      </c>
      <c r="Q1297">
        <v>2017</v>
      </c>
      <c r="R1297">
        <v>8.711433757</v>
      </c>
      <c r="S1297">
        <v>32560</v>
      </c>
      <c r="T1297">
        <v>59.9</v>
      </c>
      <c r="U1297">
        <v>4.0999999999999996</v>
      </c>
      <c r="V1297">
        <v>16.626428570000002</v>
      </c>
      <c r="W1297">
        <v>59.9</v>
      </c>
      <c r="X1297">
        <v>4.2</v>
      </c>
      <c r="Y1297">
        <v>16.111578949999998</v>
      </c>
      <c r="Z1297">
        <v>59.9</v>
      </c>
      <c r="AA1297">
        <v>4.0999999999999996</v>
      </c>
      <c r="AB1297">
        <v>15.392307690000001</v>
      </c>
      <c r="AC1297">
        <v>59.85</v>
      </c>
      <c r="AD1297" s="1">
        <v>42936</v>
      </c>
      <c r="AE1297" t="s">
        <v>123</v>
      </c>
    </row>
    <row r="1298" spans="1:31" x14ac:dyDescent="0.3">
      <c r="A1298" t="s">
        <v>81</v>
      </c>
      <c r="B1298" t="s">
        <v>49</v>
      </c>
      <c r="C1298">
        <v>54</v>
      </c>
      <c r="D1298">
        <v>1536</v>
      </c>
      <c r="E1298">
        <v>7</v>
      </c>
      <c r="F1298">
        <v>7</v>
      </c>
      <c r="G1298">
        <v>56.99</v>
      </c>
      <c r="H1298">
        <v>398.93</v>
      </c>
      <c r="I1298">
        <v>13.703088234999999</v>
      </c>
      <c r="J1298">
        <v>2</v>
      </c>
      <c r="K1298">
        <v>250</v>
      </c>
      <c r="L1298">
        <v>4.3</v>
      </c>
      <c r="M1298">
        <v>21</v>
      </c>
      <c r="N1298">
        <v>10</v>
      </c>
      <c r="O1298">
        <v>1</v>
      </c>
      <c r="P1298">
        <v>7</v>
      </c>
      <c r="Q1298">
        <v>2017</v>
      </c>
      <c r="R1298">
        <v>13.16964286</v>
      </c>
      <c r="S1298">
        <v>3360</v>
      </c>
      <c r="T1298">
        <v>56.99</v>
      </c>
      <c r="U1298">
        <v>4.3</v>
      </c>
      <c r="V1298">
        <v>11.75</v>
      </c>
      <c r="W1298">
        <v>56.99</v>
      </c>
      <c r="X1298">
        <v>4.3</v>
      </c>
      <c r="Y1298">
        <v>11.75</v>
      </c>
      <c r="Z1298">
        <v>56.99</v>
      </c>
      <c r="AA1298">
        <v>4.3</v>
      </c>
      <c r="AB1298">
        <v>11.75</v>
      </c>
      <c r="AC1298">
        <v>56.99</v>
      </c>
      <c r="AD1298" s="1">
        <v>42935</v>
      </c>
      <c r="AE1298" t="s">
        <v>124</v>
      </c>
    </row>
    <row r="1299" spans="1:31" x14ac:dyDescent="0.3">
      <c r="A1299" t="s">
        <v>70</v>
      </c>
      <c r="B1299" t="s">
        <v>26</v>
      </c>
      <c r="C1299">
        <v>39</v>
      </c>
      <c r="D1299">
        <v>161</v>
      </c>
      <c r="E1299">
        <v>6</v>
      </c>
      <c r="F1299">
        <v>123</v>
      </c>
      <c r="G1299">
        <v>45.949999999999996</v>
      </c>
      <c r="H1299">
        <v>275.7</v>
      </c>
      <c r="I1299">
        <v>14.84</v>
      </c>
      <c r="J1299">
        <v>2</v>
      </c>
      <c r="K1299">
        <v>350</v>
      </c>
      <c r="L1299">
        <v>4</v>
      </c>
      <c r="M1299">
        <v>21</v>
      </c>
      <c r="N1299">
        <v>10</v>
      </c>
      <c r="O1299">
        <v>1</v>
      </c>
      <c r="P1299">
        <v>7</v>
      </c>
      <c r="Q1299">
        <v>2017</v>
      </c>
      <c r="R1299">
        <v>12.07165109</v>
      </c>
      <c r="S1299">
        <v>3800</v>
      </c>
      <c r="T1299">
        <v>89.9</v>
      </c>
      <c r="U1299">
        <v>3.9</v>
      </c>
      <c r="V1299">
        <v>13.993833329999999</v>
      </c>
      <c r="W1299">
        <v>205</v>
      </c>
      <c r="X1299">
        <v>4.4000000000000004</v>
      </c>
      <c r="Y1299">
        <v>22.195932200000001</v>
      </c>
      <c r="Z1299">
        <v>45.95</v>
      </c>
      <c r="AA1299">
        <v>4</v>
      </c>
      <c r="AB1299">
        <v>14.84</v>
      </c>
      <c r="AC1299">
        <v>45.95</v>
      </c>
      <c r="AD1299" s="1">
        <v>42935</v>
      </c>
      <c r="AE1299" t="s">
        <v>116</v>
      </c>
    </row>
    <row r="1300" spans="1:31" x14ac:dyDescent="0.3">
      <c r="A1300" t="s">
        <v>54</v>
      </c>
      <c r="B1300" t="s">
        <v>32</v>
      </c>
      <c r="C1300">
        <v>59</v>
      </c>
      <c r="D1300">
        <v>492</v>
      </c>
      <c r="E1300">
        <v>17</v>
      </c>
      <c r="F1300">
        <v>61</v>
      </c>
      <c r="G1300">
        <v>89.99</v>
      </c>
      <c r="H1300">
        <v>1529.83</v>
      </c>
      <c r="I1300">
        <v>12.11882353</v>
      </c>
      <c r="J1300">
        <v>3</v>
      </c>
      <c r="K1300">
        <v>250</v>
      </c>
      <c r="L1300">
        <v>4.0999999999999996</v>
      </c>
      <c r="M1300">
        <v>21</v>
      </c>
      <c r="N1300">
        <v>10</v>
      </c>
      <c r="O1300">
        <v>1</v>
      </c>
      <c r="P1300">
        <v>7</v>
      </c>
      <c r="Q1300">
        <v>2017</v>
      </c>
      <c r="R1300">
        <v>10.246696569999999</v>
      </c>
      <c r="S1300">
        <v>3960</v>
      </c>
      <c r="T1300">
        <v>19.989999999999998</v>
      </c>
      <c r="U1300">
        <v>4.3</v>
      </c>
      <c r="V1300">
        <v>11.135172409999999</v>
      </c>
      <c r="W1300">
        <v>89.99</v>
      </c>
      <c r="X1300">
        <v>4.0999999999999996</v>
      </c>
      <c r="Y1300">
        <v>12.11882353</v>
      </c>
      <c r="Z1300">
        <v>59.256666670000001</v>
      </c>
      <c r="AA1300">
        <v>3.9</v>
      </c>
      <c r="AB1300">
        <v>17.998000000000001</v>
      </c>
      <c r="AC1300">
        <v>89.99</v>
      </c>
      <c r="AD1300" s="1">
        <v>42935</v>
      </c>
      <c r="AE1300" t="s">
        <v>115</v>
      </c>
    </row>
    <row r="1301" spans="1:31" x14ac:dyDescent="0.3">
      <c r="A1301" t="s">
        <v>42</v>
      </c>
      <c r="B1301" t="s">
        <v>32</v>
      </c>
      <c r="C1301">
        <v>59</v>
      </c>
      <c r="D1301">
        <v>492</v>
      </c>
      <c r="E1301">
        <v>15</v>
      </c>
      <c r="F1301">
        <v>61</v>
      </c>
      <c r="G1301">
        <v>59.256666666666668</v>
      </c>
      <c r="H1301">
        <v>888.85</v>
      </c>
      <c r="I1301">
        <v>17.998000000000001</v>
      </c>
      <c r="J1301">
        <v>2</v>
      </c>
      <c r="K1301">
        <v>200</v>
      </c>
      <c r="L1301">
        <v>3.9</v>
      </c>
      <c r="M1301">
        <v>21</v>
      </c>
      <c r="N1301">
        <v>10</v>
      </c>
      <c r="O1301">
        <v>1</v>
      </c>
      <c r="P1301">
        <v>7</v>
      </c>
      <c r="Q1301">
        <v>2017</v>
      </c>
      <c r="R1301">
        <v>6.0714285710000002</v>
      </c>
      <c r="S1301">
        <v>3960</v>
      </c>
      <c r="T1301">
        <v>19.989999999999998</v>
      </c>
      <c r="U1301">
        <v>4.3</v>
      </c>
      <c r="V1301">
        <v>11.135172409999999</v>
      </c>
      <c r="W1301">
        <v>89.99</v>
      </c>
      <c r="X1301">
        <v>4.0999999999999996</v>
      </c>
      <c r="Y1301">
        <v>12.11882353</v>
      </c>
      <c r="Z1301">
        <v>59.256666670000001</v>
      </c>
      <c r="AA1301">
        <v>3.9</v>
      </c>
      <c r="AB1301">
        <v>17.998000000000001</v>
      </c>
      <c r="AC1301">
        <v>58.799523809999997</v>
      </c>
      <c r="AD1301" s="1">
        <v>42935</v>
      </c>
      <c r="AE1301" t="s">
        <v>115</v>
      </c>
    </row>
    <row r="1302" spans="1:31" x14ac:dyDescent="0.3">
      <c r="A1302" t="s">
        <v>67</v>
      </c>
      <c r="B1302" t="s">
        <v>33</v>
      </c>
      <c r="C1302">
        <v>33</v>
      </c>
      <c r="D1302">
        <v>523</v>
      </c>
      <c r="E1302">
        <v>11</v>
      </c>
      <c r="F1302">
        <v>29</v>
      </c>
      <c r="G1302">
        <v>161.59090909090909</v>
      </c>
      <c r="H1302">
        <v>1777.5</v>
      </c>
      <c r="I1302">
        <v>15.525454549999999</v>
      </c>
      <c r="J1302">
        <v>3</v>
      </c>
      <c r="K1302">
        <v>584</v>
      </c>
      <c r="L1302">
        <v>4.2</v>
      </c>
      <c r="M1302">
        <v>21</v>
      </c>
      <c r="N1302">
        <v>10</v>
      </c>
      <c r="O1302">
        <v>1</v>
      </c>
      <c r="P1302">
        <v>7</v>
      </c>
      <c r="Q1302">
        <v>2017</v>
      </c>
      <c r="R1302">
        <v>10.47341115</v>
      </c>
      <c r="S1302">
        <v>2288</v>
      </c>
      <c r="T1302">
        <v>134.9</v>
      </c>
      <c r="U1302">
        <v>4.2</v>
      </c>
      <c r="V1302">
        <v>15.525454549999999</v>
      </c>
      <c r="W1302">
        <v>161.5909091</v>
      </c>
      <c r="X1302">
        <v>4.2</v>
      </c>
      <c r="Y1302">
        <v>15.525454549999999</v>
      </c>
      <c r="Z1302">
        <v>197.38300000000001</v>
      </c>
      <c r="AA1302">
        <v>3.8</v>
      </c>
      <c r="AB1302">
        <v>16.606000000000002</v>
      </c>
      <c r="AC1302">
        <v>163</v>
      </c>
      <c r="AD1302" s="1">
        <v>42935</v>
      </c>
      <c r="AE1302" t="s">
        <v>122</v>
      </c>
    </row>
    <row r="1303" spans="1:31" x14ac:dyDescent="0.3">
      <c r="A1303" t="s">
        <v>29</v>
      </c>
      <c r="B1303" t="s">
        <v>30</v>
      </c>
      <c r="C1303">
        <v>45</v>
      </c>
      <c r="D1303">
        <v>236</v>
      </c>
      <c r="E1303">
        <v>10</v>
      </c>
      <c r="F1303">
        <v>17</v>
      </c>
      <c r="G1303">
        <v>109.9</v>
      </c>
      <c r="H1303">
        <v>1099</v>
      </c>
      <c r="I1303">
        <v>12.015000000000001</v>
      </c>
      <c r="J1303">
        <v>1</v>
      </c>
      <c r="K1303">
        <v>173</v>
      </c>
      <c r="L1303">
        <v>4</v>
      </c>
      <c r="M1303">
        <v>21</v>
      </c>
      <c r="N1303">
        <v>10</v>
      </c>
      <c r="O1303">
        <v>1</v>
      </c>
      <c r="P1303">
        <v>7</v>
      </c>
      <c r="Q1303">
        <v>2017</v>
      </c>
      <c r="R1303">
        <v>22.337042929999999</v>
      </c>
      <c r="S1303">
        <v>2808</v>
      </c>
      <c r="T1303">
        <v>139.99</v>
      </c>
      <c r="U1303">
        <v>4.2</v>
      </c>
      <c r="V1303">
        <v>48.108333330000001</v>
      </c>
      <c r="W1303">
        <v>109.9</v>
      </c>
      <c r="X1303">
        <v>4</v>
      </c>
      <c r="Y1303">
        <v>12.015000000000001</v>
      </c>
      <c r="Z1303">
        <v>109.9</v>
      </c>
      <c r="AA1303">
        <v>4</v>
      </c>
      <c r="AB1303">
        <v>12.015000000000001</v>
      </c>
      <c r="AC1303">
        <v>100.9</v>
      </c>
      <c r="AD1303" s="1">
        <v>42934</v>
      </c>
      <c r="AE1303" t="s">
        <v>116</v>
      </c>
    </row>
    <row r="1304" spans="1:31" x14ac:dyDescent="0.3">
      <c r="A1304" t="s">
        <v>56</v>
      </c>
      <c r="B1304" t="s">
        <v>36</v>
      </c>
      <c r="C1304">
        <v>57</v>
      </c>
      <c r="D1304">
        <v>366</v>
      </c>
      <c r="E1304">
        <v>13</v>
      </c>
      <c r="F1304">
        <v>74</v>
      </c>
      <c r="G1304">
        <v>59.900000000000006</v>
      </c>
      <c r="H1304">
        <v>778.7</v>
      </c>
      <c r="I1304">
        <v>15.392307690000001</v>
      </c>
      <c r="J1304">
        <v>2</v>
      </c>
      <c r="K1304">
        <v>1650</v>
      </c>
      <c r="L1304">
        <v>4.0999999999999996</v>
      </c>
      <c r="M1304">
        <v>21</v>
      </c>
      <c r="N1304">
        <v>10</v>
      </c>
      <c r="O1304">
        <v>1</v>
      </c>
      <c r="P1304">
        <v>7</v>
      </c>
      <c r="Q1304">
        <v>2017</v>
      </c>
      <c r="R1304">
        <v>4.0723019669999996</v>
      </c>
      <c r="S1304">
        <v>19800</v>
      </c>
      <c r="T1304">
        <v>59.9</v>
      </c>
      <c r="U1304">
        <v>4.0999999999999996</v>
      </c>
      <c r="V1304">
        <v>16.626428570000002</v>
      </c>
      <c r="W1304">
        <v>59.9</v>
      </c>
      <c r="X1304">
        <v>4.2</v>
      </c>
      <c r="Y1304">
        <v>16.111578949999998</v>
      </c>
      <c r="Z1304">
        <v>59.9</v>
      </c>
      <c r="AA1304">
        <v>4.0999999999999996</v>
      </c>
      <c r="AB1304">
        <v>15.392307690000001</v>
      </c>
      <c r="AC1304">
        <v>59.85</v>
      </c>
      <c r="AD1304" s="1">
        <v>42934</v>
      </c>
      <c r="AE1304" t="s">
        <v>123</v>
      </c>
    </row>
    <row r="1305" spans="1:31" x14ac:dyDescent="0.3">
      <c r="A1305" t="s">
        <v>37</v>
      </c>
      <c r="B1305" t="s">
        <v>36</v>
      </c>
      <c r="C1305">
        <v>59</v>
      </c>
      <c r="D1305">
        <v>341</v>
      </c>
      <c r="E1305">
        <v>19</v>
      </c>
      <c r="F1305">
        <v>61</v>
      </c>
      <c r="G1305">
        <v>59.9</v>
      </c>
      <c r="H1305">
        <v>1138.0999999999999</v>
      </c>
      <c r="I1305">
        <v>16.111578949999998</v>
      </c>
      <c r="J1305">
        <v>2</v>
      </c>
      <c r="K1305">
        <v>1750</v>
      </c>
      <c r="L1305">
        <v>4.2</v>
      </c>
      <c r="M1305">
        <v>21</v>
      </c>
      <c r="N1305">
        <v>10</v>
      </c>
      <c r="O1305">
        <v>1</v>
      </c>
      <c r="P1305">
        <v>7</v>
      </c>
      <c r="Q1305">
        <v>2017</v>
      </c>
      <c r="R1305">
        <v>8.4076669850000005</v>
      </c>
      <c r="S1305">
        <v>32560</v>
      </c>
      <c r="T1305">
        <v>59.9</v>
      </c>
      <c r="U1305">
        <v>4.0999999999999996</v>
      </c>
      <c r="V1305">
        <v>16.626428570000002</v>
      </c>
      <c r="W1305">
        <v>59.9</v>
      </c>
      <c r="X1305">
        <v>4.2</v>
      </c>
      <c r="Y1305">
        <v>16.111578949999998</v>
      </c>
      <c r="Z1305">
        <v>59.9</v>
      </c>
      <c r="AA1305">
        <v>4.0999999999999996</v>
      </c>
      <c r="AB1305">
        <v>15.392307690000001</v>
      </c>
      <c r="AC1305">
        <v>59.9</v>
      </c>
      <c r="AD1305" s="1">
        <v>42934</v>
      </c>
      <c r="AE1305" t="s">
        <v>123</v>
      </c>
    </row>
    <row r="1306" spans="1:31" x14ac:dyDescent="0.3">
      <c r="A1306" t="s">
        <v>51</v>
      </c>
      <c r="B1306" t="s">
        <v>36</v>
      </c>
      <c r="C1306">
        <v>57</v>
      </c>
      <c r="D1306">
        <v>339</v>
      </c>
      <c r="E1306">
        <v>4</v>
      </c>
      <c r="F1306">
        <v>74</v>
      </c>
      <c r="G1306">
        <v>59.9</v>
      </c>
      <c r="H1306">
        <v>239.6</v>
      </c>
      <c r="I1306">
        <v>17.670000000000002</v>
      </c>
      <c r="J1306">
        <v>2</v>
      </c>
      <c r="K1306">
        <v>1800</v>
      </c>
      <c r="L1306">
        <v>4.2</v>
      </c>
      <c r="M1306">
        <v>21</v>
      </c>
      <c r="N1306">
        <v>10</v>
      </c>
      <c r="O1306">
        <v>1</v>
      </c>
      <c r="P1306">
        <v>7</v>
      </c>
      <c r="Q1306">
        <v>2017</v>
      </c>
      <c r="R1306">
        <v>8.711433757</v>
      </c>
      <c r="S1306">
        <v>32560</v>
      </c>
      <c r="T1306">
        <v>59.9</v>
      </c>
      <c r="U1306">
        <v>4.0999999999999996</v>
      </c>
      <c r="V1306">
        <v>16.626428570000002</v>
      </c>
      <c r="W1306">
        <v>59.9</v>
      </c>
      <c r="X1306">
        <v>4.2</v>
      </c>
      <c r="Y1306">
        <v>16.111578949999998</v>
      </c>
      <c r="Z1306">
        <v>59.9</v>
      </c>
      <c r="AA1306">
        <v>4.0999999999999996</v>
      </c>
      <c r="AB1306">
        <v>15.392307690000001</v>
      </c>
      <c r="AC1306">
        <v>59.85</v>
      </c>
      <c r="AD1306" s="1">
        <v>42934</v>
      </c>
      <c r="AE1306" t="s">
        <v>123</v>
      </c>
    </row>
    <row r="1307" spans="1:31" x14ac:dyDescent="0.3">
      <c r="A1307" t="s">
        <v>29</v>
      </c>
      <c r="B1307" t="s">
        <v>30</v>
      </c>
      <c r="C1307">
        <v>45</v>
      </c>
      <c r="D1307">
        <v>236</v>
      </c>
      <c r="E1307">
        <v>10</v>
      </c>
      <c r="F1307">
        <v>17</v>
      </c>
      <c r="G1307">
        <v>109.9</v>
      </c>
      <c r="H1307">
        <v>1099</v>
      </c>
      <c r="I1307">
        <v>12.015000000000001</v>
      </c>
      <c r="J1307">
        <v>1</v>
      </c>
      <c r="K1307">
        <v>173</v>
      </c>
      <c r="L1307">
        <v>4</v>
      </c>
      <c r="M1307">
        <v>21</v>
      </c>
      <c r="N1307">
        <v>10</v>
      </c>
      <c r="O1307">
        <v>1</v>
      </c>
      <c r="P1307">
        <v>7</v>
      </c>
      <c r="Q1307">
        <v>2017</v>
      </c>
      <c r="R1307">
        <v>22.337042929999999</v>
      </c>
      <c r="S1307">
        <v>2808</v>
      </c>
      <c r="T1307">
        <v>139.99</v>
      </c>
      <c r="U1307">
        <v>4.2</v>
      </c>
      <c r="V1307">
        <v>48.108333330000001</v>
      </c>
      <c r="W1307">
        <v>109.9</v>
      </c>
      <c r="X1307">
        <v>4</v>
      </c>
      <c r="Y1307">
        <v>12.015000000000001</v>
      </c>
      <c r="Z1307">
        <v>109.9</v>
      </c>
      <c r="AA1307">
        <v>4</v>
      </c>
      <c r="AB1307">
        <v>12.015000000000001</v>
      </c>
      <c r="AC1307">
        <v>100.9</v>
      </c>
      <c r="AD1307" s="1">
        <v>42933</v>
      </c>
      <c r="AE1307" t="s">
        <v>116</v>
      </c>
    </row>
    <row r="1308" spans="1:31" x14ac:dyDescent="0.3">
      <c r="A1308" t="s">
        <v>73</v>
      </c>
      <c r="B1308" t="s">
        <v>26</v>
      </c>
      <c r="C1308">
        <v>54</v>
      </c>
      <c r="D1308">
        <v>245</v>
      </c>
      <c r="E1308">
        <v>60</v>
      </c>
      <c r="F1308">
        <v>123</v>
      </c>
      <c r="G1308">
        <v>89.9</v>
      </c>
      <c r="H1308">
        <v>5394</v>
      </c>
      <c r="I1308">
        <v>14.769215689999999</v>
      </c>
      <c r="J1308">
        <v>1</v>
      </c>
      <c r="K1308">
        <v>1383</v>
      </c>
      <c r="L1308">
        <v>3.9</v>
      </c>
      <c r="M1308">
        <v>21</v>
      </c>
      <c r="N1308">
        <v>10</v>
      </c>
      <c r="O1308">
        <v>1</v>
      </c>
      <c r="P1308">
        <v>7</v>
      </c>
      <c r="Q1308">
        <v>2017</v>
      </c>
      <c r="R1308">
        <v>12.26279596</v>
      </c>
      <c r="S1308">
        <v>20000</v>
      </c>
      <c r="T1308">
        <v>89.9</v>
      </c>
      <c r="U1308">
        <v>3.9</v>
      </c>
      <c r="V1308">
        <v>13.993833329999999</v>
      </c>
      <c r="W1308">
        <v>205</v>
      </c>
      <c r="X1308">
        <v>4.4000000000000004</v>
      </c>
      <c r="Y1308">
        <v>22.195932200000001</v>
      </c>
      <c r="Z1308">
        <v>45.95</v>
      </c>
      <c r="AA1308">
        <v>4</v>
      </c>
      <c r="AB1308">
        <v>14.84</v>
      </c>
      <c r="AC1308">
        <v>89.9</v>
      </c>
      <c r="AD1308" s="1">
        <v>42933</v>
      </c>
      <c r="AE1308" t="s">
        <v>116</v>
      </c>
    </row>
    <row r="1309" spans="1:31" x14ac:dyDescent="0.3">
      <c r="A1309" t="s">
        <v>58</v>
      </c>
      <c r="B1309" t="s">
        <v>33</v>
      </c>
      <c r="C1309">
        <v>35</v>
      </c>
      <c r="D1309">
        <v>640</v>
      </c>
      <c r="E1309">
        <v>2</v>
      </c>
      <c r="F1309">
        <v>29</v>
      </c>
      <c r="G1309">
        <v>239.9</v>
      </c>
      <c r="H1309">
        <v>479.8</v>
      </c>
      <c r="I1309">
        <v>16.65714286</v>
      </c>
      <c r="J1309">
        <v>1</v>
      </c>
      <c r="K1309">
        <v>335</v>
      </c>
      <c r="L1309">
        <v>4.0999999999999996</v>
      </c>
      <c r="M1309">
        <v>21</v>
      </c>
      <c r="N1309">
        <v>10</v>
      </c>
      <c r="O1309">
        <v>1</v>
      </c>
      <c r="P1309">
        <v>7</v>
      </c>
      <c r="Q1309">
        <v>2017</v>
      </c>
      <c r="R1309">
        <v>31.194690269999999</v>
      </c>
      <c r="S1309">
        <v>2992</v>
      </c>
      <c r="T1309">
        <v>161.5909091</v>
      </c>
      <c r="U1309">
        <v>4.2</v>
      </c>
      <c r="V1309">
        <v>15.525454549999999</v>
      </c>
      <c r="W1309">
        <v>239.9</v>
      </c>
      <c r="X1309">
        <v>4.0999999999999996</v>
      </c>
      <c r="Y1309">
        <v>14.805</v>
      </c>
      <c r="Z1309">
        <v>197.38300000000001</v>
      </c>
      <c r="AA1309">
        <v>3.8</v>
      </c>
      <c r="AB1309">
        <v>16.606000000000002</v>
      </c>
      <c r="AC1309">
        <v>239.85</v>
      </c>
      <c r="AD1309" s="1">
        <v>42932</v>
      </c>
      <c r="AE1309" t="s">
        <v>114</v>
      </c>
    </row>
    <row r="1310" spans="1:31" x14ac:dyDescent="0.3">
      <c r="A1310" t="s">
        <v>83</v>
      </c>
      <c r="B1310" t="s">
        <v>36</v>
      </c>
      <c r="C1310">
        <v>36</v>
      </c>
      <c r="D1310">
        <v>450</v>
      </c>
      <c r="E1310">
        <v>10</v>
      </c>
      <c r="F1310">
        <v>74</v>
      </c>
      <c r="G1310">
        <v>89</v>
      </c>
      <c r="H1310">
        <v>890</v>
      </c>
      <c r="I1310">
        <v>39.155999999999999</v>
      </c>
      <c r="J1310">
        <v>1</v>
      </c>
      <c r="K1310">
        <v>9000</v>
      </c>
      <c r="L1310">
        <v>4.0999999999999996</v>
      </c>
      <c r="M1310">
        <v>21</v>
      </c>
      <c r="N1310">
        <v>10</v>
      </c>
      <c r="O1310">
        <v>1</v>
      </c>
      <c r="P1310">
        <v>7</v>
      </c>
      <c r="Q1310">
        <v>2017</v>
      </c>
      <c r="R1310">
        <v>9.5238095240000007</v>
      </c>
      <c r="S1310">
        <v>19656</v>
      </c>
      <c r="T1310">
        <v>59.9</v>
      </c>
      <c r="U1310">
        <v>4.0999999999999996</v>
      </c>
      <c r="V1310">
        <v>16.626428570000002</v>
      </c>
      <c r="W1310">
        <v>59.9</v>
      </c>
      <c r="X1310">
        <v>4.2</v>
      </c>
      <c r="Y1310">
        <v>16.111578949999998</v>
      </c>
      <c r="Z1310">
        <v>59.9</v>
      </c>
      <c r="AA1310">
        <v>4.0999999999999996</v>
      </c>
      <c r="AB1310">
        <v>15.392307690000001</v>
      </c>
      <c r="AC1310">
        <v>89</v>
      </c>
      <c r="AD1310" s="1">
        <v>42932</v>
      </c>
      <c r="AE1310" t="s">
        <v>115</v>
      </c>
    </row>
    <row r="1311" spans="1:31" x14ac:dyDescent="0.3">
      <c r="A1311" t="s">
        <v>53</v>
      </c>
      <c r="B1311" t="s">
        <v>36</v>
      </c>
      <c r="C1311">
        <v>47</v>
      </c>
      <c r="D1311">
        <v>1893</v>
      </c>
      <c r="E1311">
        <v>2</v>
      </c>
      <c r="F1311">
        <v>74</v>
      </c>
      <c r="G1311">
        <v>120</v>
      </c>
      <c r="H1311">
        <v>240</v>
      </c>
      <c r="I1311">
        <v>36.28</v>
      </c>
      <c r="J1311">
        <v>1</v>
      </c>
      <c r="K1311">
        <v>6050</v>
      </c>
      <c r="L1311">
        <v>4.0999999999999996</v>
      </c>
      <c r="M1311">
        <v>21</v>
      </c>
      <c r="N1311">
        <v>10</v>
      </c>
      <c r="O1311">
        <v>1</v>
      </c>
      <c r="P1311">
        <v>7</v>
      </c>
      <c r="Q1311">
        <v>2017</v>
      </c>
      <c r="R1311">
        <v>5.2049512990000002</v>
      </c>
      <c r="S1311">
        <v>8000</v>
      </c>
      <c r="T1311">
        <v>59.9</v>
      </c>
      <c r="U1311">
        <v>4.0999999999999996</v>
      </c>
      <c r="V1311">
        <v>16.626428570000002</v>
      </c>
      <c r="W1311">
        <v>59.9</v>
      </c>
      <c r="X1311">
        <v>4.2</v>
      </c>
      <c r="Y1311">
        <v>16.111578949999998</v>
      </c>
      <c r="Z1311">
        <v>59.9</v>
      </c>
      <c r="AA1311">
        <v>4.0999999999999996</v>
      </c>
      <c r="AB1311">
        <v>15.392307690000001</v>
      </c>
      <c r="AC1311">
        <v>119.99</v>
      </c>
      <c r="AD1311" s="1">
        <v>42932</v>
      </c>
      <c r="AE1311" t="s">
        <v>115</v>
      </c>
    </row>
    <row r="1312" spans="1:31" x14ac:dyDescent="0.3">
      <c r="A1312" t="s">
        <v>47</v>
      </c>
      <c r="B1312" t="s">
        <v>32</v>
      </c>
      <c r="C1312">
        <v>51</v>
      </c>
      <c r="D1312">
        <v>625</v>
      </c>
      <c r="E1312">
        <v>1</v>
      </c>
      <c r="F1312">
        <v>61</v>
      </c>
      <c r="G1312">
        <v>349.9</v>
      </c>
      <c r="H1312">
        <v>349.9</v>
      </c>
      <c r="I1312">
        <v>29.3</v>
      </c>
      <c r="J1312">
        <v>1</v>
      </c>
      <c r="K1312">
        <v>900</v>
      </c>
      <c r="L1312">
        <v>4.3</v>
      </c>
      <c r="M1312">
        <v>21</v>
      </c>
      <c r="N1312">
        <v>10</v>
      </c>
      <c r="O1312">
        <v>1</v>
      </c>
      <c r="P1312">
        <v>7</v>
      </c>
      <c r="Q1312">
        <v>2017</v>
      </c>
      <c r="R1312">
        <v>6.7595108699999997</v>
      </c>
      <c r="S1312">
        <v>11400</v>
      </c>
      <c r="T1312">
        <v>19.989999999999998</v>
      </c>
      <c r="U1312">
        <v>4.3</v>
      </c>
      <c r="V1312">
        <v>11.135172409999999</v>
      </c>
      <c r="W1312">
        <v>89.99</v>
      </c>
      <c r="X1312">
        <v>4.0999999999999996</v>
      </c>
      <c r="Y1312">
        <v>12.11882353</v>
      </c>
      <c r="Z1312">
        <v>59.256666670000001</v>
      </c>
      <c r="AA1312">
        <v>3.9</v>
      </c>
      <c r="AB1312">
        <v>17.998000000000001</v>
      </c>
      <c r="AC1312">
        <v>349.9</v>
      </c>
      <c r="AD1312" s="1">
        <v>42932</v>
      </c>
      <c r="AE1312" t="s">
        <v>114</v>
      </c>
    </row>
    <row r="1313" spans="1:31" x14ac:dyDescent="0.3">
      <c r="A1313" t="s">
        <v>45</v>
      </c>
      <c r="B1313" t="s">
        <v>33</v>
      </c>
      <c r="C1313">
        <v>35</v>
      </c>
      <c r="D1313">
        <v>514</v>
      </c>
      <c r="E1313">
        <v>10</v>
      </c>
      <c r="F1313">
        <v>29</v>
      </c>
      <c r="G1313">
        <v>197.38299999999998</v>
      </c>
      <c r="H1313">
        <v>1973.83</v>
      </c>
      <c r="I1313">
        <v>16.606000000000002</v>
      </c>
      <c r="J1313">
        <v>2</v>
      </c>
      <c r="K1313">
        <v>4338</v>
      </c>
      <c r="L1313">
        <v>3.8</v>
      </c>
      <c r="M1313">
        <v>21</v>
      </c>
      <c r="N1313">
        <v>10</v>
      </c>
      <c r="O1313">
        <v>1</v>
      </c>
      <c r="P1313">
        <v>7</v>
      </c>
      <c r="Q1313">
        <v>2017</v>
      </c>
      <c r="R1313">
        <v>6.7997841340000003</v>
      </c>
      <c r="S1313">
        <v>2856</v>
      </c>
      <c r="T1313">
        <v>161.5909091</v>
      </c>
      <c r="U1313">
        <v>4.2</v>
      </c>
      <c r="V1313">
        <v>15.525454549999999</v>
      </c>
      <c r="W1313">
        <v>197.38300000000001</v>
      </c>
      <c r="X1313">
        <v>3.8</v>
      </c>
      <c r="Y1313">
        <v>16.606000000000002</v>
      </c>
      <c r="Z1313">
        <v>197.38300000000001</v>
      </c>
      <c r="AA1313">
        <v>3.8</v>
      </c>
      <c r="AB1313">
        <v>16.606000000000002</v>
      </c>
      <c r="AC1313">
        <v>185</v>
      </c>
      <c r="AD1313" s="1">
        <v>42932</v>
      </c>
      <c r="AE1313" t="s">
        <v>115</v>
      </c>
    </row>
    <row r="1314" spans="1:31" x14ac:dyDescent="0.3">
      <c r="A1314" t="s">
        <v>27</v>
      </c>
      <c r="B1314" t="s">
        <v>36</v>
      </c>
      <c r="C1314">
        <v>58</v>
      </c>
      <c r="D1314">
        <v>340</v>
      </c>
      <c r="E1314">
        <v>19</v>
      </c>
      <c r="F1314">
        <v>74</v>
      </c>
      <c r="G1314">
        <v>59.9</v>
      </c>
      <c r="H1314">
        <v>1138.0999999999999</v>
      </c>
      <c r="I1314">
        <v>16.03052632</v>
      </c>
      <c r="J1314">
        <v>2</v>
      </c>
      <c r="K1314">
        <v>1500</v>
      </c>
      <c r="L1314">
        <v>4</v>
      </c>
      <c r="M1314">
        <v>21</v>
      </c>
      <c r="N1314">
        <v>10</v>
      </c>
      <c r="O1314">
        <v>1</v>
      </c>
      <c r="P1314">
        <v>7</v>
      </c>
      <c r="Q1314">
        <v>2017</v>
      </c>
      <c r="R1314">
        <v>7.2610239720000003</v>
      </c>
      <c r="S1314">
        <v>19800</v>
      </c>
      <c r="T1314">
        <v>53.9</v>
      </c>
      <c r="U1314">
        <v>4.0999999999999996</v>
      </c>
      <c r="V1314">
        <v>16.626428570000002</v>
      </c>
      <c r="W1314">
        <v>59.9</v>
      </c>
      <c r="X1314">
        <v>4.2</v>
      </c>
      <c r="Y1314">
        <v>16.111578949999998</v>
      </c>
      <c r="Z1314">
        <v>59.9</v>
      </c>
      <c r="AA1314">
        <v>4.0999999999999996</v>
      </c>
      <c r="AB1314">
        <v>15.392307690000001</v>
      </c>
      <c r="AC1314">
        <v>59.9</v>
      </c>
      <c r="AD1314" s="1">
        <v>42932</v>
      </c>
      <c r="AE1314" t="s">
        <v>115</v>
      </c>
    </row>
    <row r="1315" spans="1:31" x14ac:dyDescent="0.3">
      <c r="A1315" t="s">
        <v>58</v>
      </c>
      <c r="B1315" t="s">
        <v>33</v>
      </c>
      <c r="C1315">
        <v>35</v>
      </c>
      <c r="D1315">
        <v>640</v>
      </c>
      <c r="E1315">
        <v>2</v>
      </c>
      <c r="F1315">
        <v>29</v>
      </c>
      <c r="G1315">
        <v>239.9</v>
      </c>
      <c r="H1315">
        <v>479.8</v>
      </c>
      <c r="I1315">
        <v>16.65714286</v>
      </c>
      <c r="J1315">
        <v>1</v>
      </c>
      <c r="K1315">
        <v>335</v>
      </c>
      <c r="L1315">
        <v>4.0999999999999996</v>
      </c>
      <c r="M1315">
        <v>21</v>
      </c>
      <c r="N1315">
        <v>10</v>
      </c>
      <c r="O1315">
        <v>1</v>
      </c>
      <c r="P1315">
        <v>7</v>
      </c>
      <c r="Q1315">
        <v>2017</v>
      </c>
      <c r="R1315">
        <v>31.194690269999999</v>
      </c>
      <c r="S1315">
        <v>2992</v>
      </c>
      <c r="T1315">
        <v>161.5909091</v>
      </c>
      <c r="U1315">
        <v>4.2</v>
      </c>
      <c r="V1315">
        <v>15.525454549999999</v>
      </c>
      <c r="W1315">
        <v>239.9</v>
      </c>
      <c r="X1315">
        <v>4.0999999999999996</v>
      </c>
      <c r="Y1315">
        <v>14.805</v>
      </c>
      <c r="Z1315">
        <v>197.38300000000001</v>
      </c>
      <c r="AA1315">
        <v>3.8</v>
      </c>
      <c r="AB1315">
        <v>16.606000000000002</v>
      </c>
      <c r="AC1315">
        <v>239.85</v>
      </c>
      <c r="AD1315" s="1">
        <v>42931</v>
      </c>
      <c r="AE1315" t="s">
        <v>114</v>
      </c>
    </row>
    <row r="1316" spans="1:31" x14ac:dyDescent="0.3">
      <c r="A1316" t="s">
        <v>29</v>
      </c>
      <c r="B1316" t="s">
        <v>30</v>
      </c>
      <c r="C1316">
        <v>45</v>
      </c>
      <c r="D1316">
        <v>236</v>
      </c>
      <c r="E1316">
        <v>10</v>
      </c>
      <c r="F1316">
        <v>17</v>
      </c>
      <c r="G1316">
        <v>109.9</v>
      </c>
      <c r="H1316">
        <v>1099</v>
      </c>
      <c r="I1316">
        <v>12.015000000000001</v>
      </c>
      <c r="J1316">
        <v>1</v>
      </c>
      <c r="K1316">
        <v>173</v>
      </c>
      <c r="L1316">
        <v>4</v>
      </c>
      <c r="M1316">
        <v>21</v>
      </c>
      <c r="N1316">
        <v>10</v>
      </c>
      <c r="O1316">
        <v>1</v>
      </c>
      <c r="P1316">
        <v>7</v>
      </c>
      <c r="Q1316">
        <v>2017</v>
      </c>
      <c r="R1316">
        <v>22.337042929999999</v>
      </c>
      <c r="S1316">
        <v>2808</v>
      </c>
      <c r="T1316">
        <v>139.99</v>
      </c>
      <c r="U1316">
        <v>4.2</v>
      </c>
      <c r="V1316">
        <v>48.108333330000001</v>
      </c>
      <c r="W1316">
        <v>109.9</v>
      </c>
      <c r="X1316">
        <v>4</v>
      </c>
      <c r="Y1316">
        <v>12.015000000000001</v>
      </c>
      <c r="Z1316">
        <v>109.9</v>
      </c>
      <c r="AA1316">
        <v>4</v>
      </c>
      <c r="AB1316">
        <v>12.015000000000001</v>
      </c>
      <c r="AC1316">
        <v>100.9</v>
      </c>
      <c r="AD1316" s="1">
        <v>42931</v>
      </c>
      <c r="AE1316" t="s">
        <v>116</v>
      </c>
    </row>
    <row r="1317" spans="1:31" x14ac:dyDescent="0.3">
      <c r="A1317" t="s">
        <v>43</v>
      </c>
      <c r="B1317" t="s">
        <v>33</v>
      </c>
      <c r="C1317">
        <v>59</v>
      </c>
      <c r="D1317">
        <v>319</v>
      </c>
      <c r="E1317">
        <v>1</v>
      </c>
      <c r="F1317">
        <v>29</v>
      </c>
      <c r="G1317">
        <v>78</v>
      </c>
      <c r="H1317">
        <v>78</v>
      </c>
      <c r="I1317">
        <v>14.3</v>
      </c>
      <c r="J1317">
        <v>4</v>
      </c>
      <c r="K1317">
        <v>250</v>
      </c>
      <c r="L1317">
        <v>3.9</v>
      </c>
      <c r="M1317">
        <v>21</v>
      </c>
      <c r="N1317">
        <v>10</v>
      </c>
      <c r="O1317">
        <v>1</v>
      </c>
      <c r="P1317">
        <v>7</v>
      </c>
      <c r="Q1317">
        <v>2017</v>
      </c>
      <c r="R1317">
        <v>16.76944159</v>
      </c>
      <c r="S1317">
        <v>640</v>
      </c>
      <c r="T1317">
        <v>161.5909091</v>
      </c>
      <c r="U1317">
        <v>4.2</v>
      </c>
      <c r="V1317">
        <v>15.525454549999999</v>
      </c>
      <c r="W1317">
        <v>78</v>
      </c>
      <c r="X1317">
        <v>3.9</v>
      </c>
      <c r="Y1317">
        <v>14.3</v>
      </c>
      <c r="Z1317">
        <v>197.38300000000001</v>
      </c>
      <c r="AA1317">
        <v>3.8</v>
      </c>
      <c r="AB1317">
        <v>16.606000000000002</v>
      </c>
      <c r="AC1317">
        <v>78</v>
      </c>
      <c r="AD1317" s="1">
        <v>42931</v>
      </c>
      <c r="AE1317" t="s">
        <v>116</v>
      </c>
    </row>
    <row r="1318" spans="1:31" x14ac:dyDescent="0.3">
      <c r="A1318" t="s">
        <v>70</v>
      </c>
      <c r="B1318" t="s">
        <v>26</v>
      </c>
      <c r="C1318">
        <v>39</v>
      </c>
      <c r="D1318">
        <v>161</v>
      </c>
      <c r="E1318">
        <v>6</v>
      </c>
      <c r="F1318">
        <v>123</v>
      </c>
      <c r="G1318">
        <v>45.949999999999996</v>
      </c>
      <c r="H1318">
        <v>275.7</v>
      </c>
      <c r="I1318">
        <v>14.84</v>
      </c>
      <c r="J1318">
        <v>2</v>
      </c>
      <c r="K1318">
        <v>350</v>
      </c>
      <c r="L1318">
        <v>4</v>
      </c>
      <c r="M1318">
        <v>21</v>
      </c>
      <c r="N1318">
        <v>10</v>
      </c>
      <c r="O1318">
        <v>1</v>
      </c>
      <c r="P1318">
        <v>7</v>
      </c>
      <c r="Q1318">
        <v>2017</v>
      </c>
      <c r="R1318">
        <v>12.07165109</v>
      </c>
      <c r="S1318">
        <v>3800</v>
      </c>
      <c r="T1318">
        <v>89.9</v>
      </c>
      <c r="U1318">
        <v>3.9</v>
      </c>
      <c r="V1318">
        <v>13.993833329999999</v>
      </c>
      <c r="W1318">
        <v>205</v>
      </c>
      <c r="X1318">
        <v>4.4000000000000004</v>
      </c>
      <c r="Y1318">
        <v>22.195932200000001</v>
      </c>
      <c r="Z1318">
        <v>45.95</v>
      </c>
      <c r="AA1318">
        <v>4</v>
      </c>
      <c r="AB1318">
        <v>14.84</v>
      </c>
      <c r="AC1318">
        <v>45.95</v>
      </c>
      <c r="AD1318" s="1">
        <v>42931</v>
      </c>
      <c r="AE1318" t="s">
        <v>116</v>
      </c>
    </row>
    <row r="1319" spans="1:31" x14ac:dyDescent="0.3">
      <c r="A1319" t="s">
        <v>72</v>
      </c>
      <c r="B1319" t="s">
        <v>66</v>
      </c>
      <c r="C1319">
        <v>44</v>
      </c>
      <c r="D1319">
        <v>903</v>
      </c>
      <c r="E1319">
        <v>5</v>
      </c>
      <c r="F1319">
        <v>5</v>
      </c>
      <c r="G1319">
        <v>75</v>
      </c>
      <c r="H1319">
        <v>375</v>
      </c>
      <c r="I1319">
        <v>15.856</v>
      </c>
      <c r="J1319">
        <v>6</v>
      </c>
      <c r="K1319">
        <v>2600</v>
      </c>
      <c r="L1319">
        <v>4.0999999999999996</v>
      </c>
      <c r="M1319">
        <v>21</v>
      </c>
      <c r="N1319">
        <v>10</v>
      </c>
      <c r="O1319">
        <v>1</v>
      </c>
      <c r="P1319">
        <v>7</v>
      </c>
      <c r="Q1319">
        <v>2017</v>
      </c>
      <c r="R1319">
        <v>2.4351132070000001</v>
      </c>
      <c r="S1319">
        <v>15000</v>
      </c>
      <c r="T1319">
        <v>75</v>
      </c>
      <c r="U1319">
        <v>4.0999999999999996</v>
      </c>
      <c r="V1319">
        <v>15.856</v>
      </c>
      <c r="W1319">
        <v>38.4</v>
      </c>
      <c r="X1319">
        <v>3.7</v>
      </c>
      <c r="Y1319">
        <v>7.78</v>
      </c>
      <c r="Z1319">
        <v>75</v>
      </c>
      <c r="AA1319">
        <v>4.0999999999999996</v>
      </c>
      <c r="AB1319">
        <v>15.856</v>
      </c>
      <c r="AC1319">
        <v>74.95</v>
      </c>
      <c r="AD1319" s="1">
        <v>42930</v>
      </c>
      <c r="AE1319" t="s">
        <v>114</v>
      </c>
    </row>
    <row r="1320" spans="1:31" x14ac:dyDescent="0.3">
      <c r="A1320" t="s">
        <v>81</v>
      </c>
      <c r="B1320" t="s">
        <v>49</v>
      </c>
      <c r="C1320">
        <v>54</v>
      </c>
      <c r="D1320">
        <v>1536</v>
      </c>
      <c r="E1320">
        <v>7</v>
      </c>
      <c r="F1320">
        <v>7</v>
      </c>
      <c r="G1320">
        <v>56.99</v>
      </c>
      <c r="H1320">
        <v>398.93</v>
      </c>
      <c r="I1320">
        <v>13.703088234999999</v>
      </c>
      <c r="J1320">
        <v>2</v>
      </c>
      <c r="K1320">
        <v>250</v>
      </c>
      <c r="L1320">
        <v>4.3</v>
      </c>
      <c r="M1320">
        <v>21</v>
      </c>
      <c r="N1320">
        <v>10</v>
      </c>
      <c r="O1320">
        <v>1</v>
      </c>
      <c r="P1320">
        <v>7</v>
      </c>
      <c r="Q1320">
        <v>2017</v>
      </c>
      <c r="R1320">
        <v>13.16964286</v>
      </c>
      <c r="S1320">
        <v>3360</v>
      </c>
      <c r="T1320">
        <v>56.99</v>
      </c>
      <c r="U1320">
        <v>4.3</v>
      </c>
      <c r="V1320">
        <v>11.75</v>
      </c>
      <c r="W1320">
        <v>56.99</v>
      </c>
      <c r="X1320">
        <v>4.3</v>
      </c>
      <c r="Y1320">
        <v>11.75</v>
      </c>
      <c r="Z1320">
        <v>56.99</v>
      </c>
      <c r="AA1320">
        <v>4.3</v>
      </c>
      <c r="AB1320">
        <v>11.75</v>
      </c>
      <c r="AC1320">
        <v>56.99</v>
      </c>
      <c r="AD1320" s="1">
        <v>42930</v>
      </c>
      <c r="AE1320" t="s">
        <v>124</v>
      </c>
    </row>
    <row r="1321" spans="1:31" x14ac:dyDescent="0.3">
      <c r="A1321" t="s">
        <v>71</v>
      </c>
      <c r="B1321" t="s">
        <v>35</v>
      </c>
      <c r="C1321">
        <v>49</v>
      </c>
      <c r="D1321">
        <v>100</v>
      </c>
      <c r="E1321">
        <v>13</v>
      </c>
      <c r="F1321">
        <v>13</v>
      </c>
      <c r="G1321">
        <v>19.899999999999999</v>
      </c>
      <c r="H1321">
        <v>258.7</v>
      </c>
      <c r="I1321">
        <v>13.47307692</v>
      </c>
      <c r="J1321">
        <v>4</v>
      </c>
      <c r="K1321">
        <v>150</v>
      </c>
      <c r="L1321">
        <v>4.2</v>
      </c>
      <c r="M1321">
        <v>21</v>
      </c>
      <c r="N1321">
        <v>10</v>
      </c>
      <c r="O1321">
        <v>1</v>
      </c>
      <c r="P1321">
        <v>7</v>
      </c>
      <c r="Q1321">
        <v>2017</v>
      </c>
      <c r="R1321">
        <v>7.59180791</v>
      </c>
      <c r="S1321">
        <v>2304</v>
      </c>
      <c r="T1321">
        <v>19.899999999999999</v>
      </c>
      <c r="U1321">
        <v>4.2</v>
      </c>
      <c r="V1321">
        <v>13.47307692</v>
      </c>
      <c r="W1321">
        <v>19.899999999999999</v>
      </c>
      <c r="X1321">
        <v>3.9</v>
      </c>
      <c r="Y1321">
        <v>11.85</v>
      </c>
      <c r="Z1321">
        <v>19.899999999999999</v>
      </c>
      <c r="AA1321">
        <v>4.2</v>
      </c>
      <c r="AB1321">
        <v>13.47307692</v>
      </c>
      <c r="AC1321">
        <v>19.850000000000001</v>
      </c>
      <c r="AD1321" s="1">
        <v>42930</v>
      </c>
      <c r="AE1321" t="s">
        <v>123</v>
      </c>
    </row>
    <row r="1322" spans="1:31" x14ac:dyDescent="0.3">
      <c r="A1322" t="s">
        <v>47</v>
      </c>
      <c r="B1322" t="s">
        <v>32</v>
      </c>
      <c r="C1322">
        <v>51</v>
      </c>
      <c r="D1322">
        <v>625</v>
      </c>
      <c r="E1322">
        <v>1</v>
      </c>
      <c r="F1322">
        <v>61</v>
      </c>
      <c r="G1322">
        <v>349.9</v>
      </c>
      <c r="H1322">
        <v>349.9</v>
      </c>
      <c r="I1322">
        <v>29.3</v>
      </c>
      <c r="J1322">
        <v>1</v>
      </c>
      <c r="K1322">
        <v>900</v>
      </c>
      <c r="L1322">
        <v>4.3</v>
      </c>
      <c r="M1322">
        <v>21</v>
      </c>
      <c r="N1322">
        <v>10</v>
      </c>
      <c r="O1322">
        <v>1</v>
      </c>
      <c r="P1322">
        <v>7</v>
      </c>
      <c r="Q1322">
        <v>2017</v>
      </c>
      <c r="R1322">
        <v>6.7595108699999997</v>
      </c>
      <c r="S1322">
        <v>11400</v>
      </c>
      <c r="T1322">
        <v>19.989999999999998</v>
      </c>
      <c r="U1322">
        <v>4.3</v>
      </c>
      <c r="V1322">
        <v>11.135172409999999</v>
      </c>
      <c r="W1322">
        <v>89.99</v>
      </c>
      <c r="X1322">
        <v>4.0999999999999996</v>
      </c>
      <c r="Y1322">
        <v>12.11882353</v>
      </c>
      <c r="Z1322">
        <v>59.256666670000001</v>
      </c>
      <c r="AA1322">
        <v>3.9</v>
      </c>
      <c r="AB1322">
        <v>17.998000000000001</v>
      </c>
      <c r="AC1322">
        <v>349.9</v>
      </c>
      <c r="AD1322" s="1">
        <v>42929</v>
      </c>
      <c r="AE1322" t="s">
        <v>114</v>
      </c>
    </row>
    <row r="1323" spans="1:31" x14ac:dyDescent="0.3">
      <c r="A1323" t="s">
        <v>25</v>
      </c>
      <c r="B1323" t="s">
        <v>26</v>
      </c>
      <c r="C1323">
        <v>56</v>
      </c>
      <c r="D1323">
        <v>162</v>
      </c>
      <c r="E1323">
        <v>59</v>
      </c>
      <c r="F1323">
        <v>123</v>
      </c>
      <c r="G1323">
        <v>205</v>
      </c>
      <c r="H1323">
        <v>12095</v>
      </c>
      <c r="I1323">
        <v>22.195932200000001</v>
      </c>
      <c r="J1323">
        <v>5</v>
      </c>
      <c r="K1323">
        <v>9750</v>
      </c>
      <c r="L1323">
        <v>4.4000000000000004</v>
      </c>
      <c r="M1323">
        <v>21</v>
      </c>
      <c r="N1323">
        <v>10</v>
      </c>
      <c r="O1323">
        <v>1</v>
      </c>
      <c r="P1323">
        <v>7</v>
      </c>
      <c r="Q1323">
        <v>2017</v>
      </c>
      <c r="R1323">
        <v>38.311688310000001</v>
      </c>
      <c r="S1323">
        <v>12600</v>
      </c>
      <c r="T1323">
        <v>89.9</v>
      </c>
      <c r="U1323">
        <v>3.9</v>
      </c>
      <c r="V1323">
        <v>13.993833329999999</v>
      </c>
      <c r="W1323">
        <v>205</v>
      </c>
      <c r="X1323">
        <v>4.4000000000000004</v>
      </c>
      <c r="Y1323">
        <v>22.195932200000001</v>
      </c>
      <c r="Z1323">
        <v>45.95</v>
      </c>
      <c r="AA1323">
        <v>4</v>
      </c>
      <c r="AB1323">
        <v>14.84</v>
      </c>
      <c r="AC1323">
        <v>209</v>
      </c>
      <c r="AD1323" s="1">
        <v>42929</v>
      </c>
      <c r="AE1323" t="s">
        <v>114</v>
      </c>
    </row>
    <row r="1324" spans="1:31" x14ac:dyDescent="0.3">
      <c r="A1324" t="s">
        <v>80</v>
      </c>
      <c r="B1324" t="s">
        <v>36</v>
      </c>
      <c r="C1324">
        <v>56</v>
      </c>
      <c r="D1324">
        <v>348</v>
      </c>
      <c r="E1324">
        <v>14</v>
      </c>
      <c r="F1324">
        <v>74</v>
      </c>
      <c r="G1324">
        <v>59.9</v>
      </c>
      <c r="H1324">
        <v>838.6</v>
      </c>
      <c r="I1324">
        <v>16.626428570000002</v>
      </c>
      <c r="J1324">
        <v>2</v>
      </c>
      <c r="K1324">
        <v>1550</v>
      </c>
      <c r="L1324">
        <v>4.0999999999999996</v>
      </c>
      <c r="M1324">
        <v>21</v>
      </c>
      <c r="N1324">
        <v>10</v>
      </c>
      <c r="O1324">
        <v>1</v>
      </c>
      <c r="P1324">
        <v>7</v>
      </c>
      <c r="Q1324">
        <v>2017</v>
      </c>
      <c r="R1324">
        <v>3.9785395760000002</v>
      </c>
      <c r="S1324">
        <v>19800</v>
      </c>
      <c r="T1324">
        <v>59.9</v>
      </c>
      <c r="U1324">
        <v>4.0999999999999996</v>
      </c>
      <c r="V1324">
        <v>16.626428570000002</v>
      </c>
      <c r="W1324">
        <v>59.9</v>
      </c>
      <c r="X1324">
        <v>4.2</v>
      </c>
      <c r="Y1324">
        <v>16.111578949999998</v>
      </c>
      <c r="Z1324">
        <v>59.9</v>
      </c>
      <c r="AA1324">
        <v>4.0999999999999996</v>
      </c>
      <c r="AB1324">
        <v>15.392307690000001</v>
      </c>
      <c r="AC1324">
        <v>59.9</v>
      </c>
      <c r="AD1324" s="1">
        <v>42929</v>
      </c>
      <c r="AE1324" t="s">
        <v>124</v>
      </c>
    </row>
    <row r="1325" spans="1:31" x14ac:dyDescent="0.3">
      <c r="A1325" t="s">
        <v>78</v>
      </c>
      <c r="B1325" t="s">
        <v>36</v>
      </c>
      <c r="C1325">
        <v>58</v>
      </c>
      <c r="D1325">
        <v>1893</v>
      </c>
      <c r="E1325">
        <v>1</v>
      </c>
      <c r="F1325">
        <v>74</v>
      </c>
      <c r="G1325">
        <v>120</v>
      </c>
      <c r="H1325">
        <v>120</v>
      </c>
      <c r="I1325">
        <v>34.200000000000003</v>
      </c>
      <c r="J1325">
        <v>1</v>
      </c>
      <c r="K1325">
        <v>5950</v>
      </c>
      <c r="L1325">
        <v>4.3</v>
      </c>
      <c r="M1325">
        <v>21</v>
      </c>
      <c r="N1325">
        <v>10</v>
      </c>
      <c r="O1325">
        <v>1</v>
      </c>
      <c r="P1325">
        <v>7</v>
      </c>
      <c r="Q1325">
        <v>2017</v>
      </c>
      <c r="R1325">
        <v>7.5102040819999996</v>
      </c>
      <c r="S1325">
        <v>8000</v>
      </c>
      <c r="T1325">
        <v>59.9</v>
      </c>
      <c r="U1325">
        <v>4.0999999999999996</v>
      </c>
      <c r="V1325">
        <v>16.626428570000002</v>
      </c>
      <c r="W1325">
        <v>59.9</v>
      </c>
      <c r="X1325">
        <v>4.2</v>
      </c>
      <c r="Y1325">
        <v>16.111578949999998</v>
      </c>
      <c r="Z1325">
        <v>59.9</v>
      </c>
      <c r="AA1325">
        <v>4.0999999999999996</v>
      </c>
      <c r="AB1325">
        <v>15.392307690000001</v>
      </c>
      <c r="AC1325">
        <v>109.99</v>
      </c>
      <c r="AD1325" s="1">
        <v>42928</v>
      </c>
      <c r="AE1325" t="s">
        <v>114</v>
      </c>
    </row>
    <row r="1326" spans="1:31" x14ac:dyDescent="0.3">
      <c r="A1326" t="s">
        <v>47</v>
      </c>
      <c r="B1326" t="s">
        <v>32</v>
      </c>
      <c r="C1326">
        <v>51</v>
      </c>
      <c r="D1326">
        <v>625</v>
      </c>
      <c r="E1326">
        <v>1</v>
      </c>
      <c r="F1326">
        <v>61</v>
      </c>
      <c r="G1326">
        <v>349.9</v>
      </c>
      <c r="H1326">
        <v>349.9</v>
      </c>
      <c r="I1326">
        <v>29.3</v>
      </c>
      <c r="J1326">
        <v>1</v>
      </c>
      <c r="K1326">
        <v>900</v>
      </c>
      <c r="L1326">
        <v>4.3</v>
      </c>
      <c r="M1326">
        <v>21</v>
      </c>
      <c r="N1326">
        <v>10</v>
      </c>
      <c r="O1326">
        <v>1</v>
      </c>
      <c r="P1326">
        <v>7</v>
      </c>
      <c r="Q1326">
        <v>2017</v>
      </c>
      <c r="R1326">
        <v>6.7595108699999997</v>
      </c>
      <c r="S1326">
        <v>11400</v>
      </c>
      <c r="T1326">
        <v>19.989999999999998</v>
      </c>
      <c r="U1326">
        <v>4.3</v>
      </c>
      <c r="V1326">
        <v>11.135172409999999</v>
      </c>
      <c r="W1326">
        <v>89.99</v>
      </c>
      <c r="X1326">
        <v>4.0999999999999996</v>
      </c>
      <c r="Y1326">
        <v>12.11882353</v>
      </c>
      <c r="Z1326">
        <v>59.256666670000001</v>
      </c>
      <c r="AA1326">
        <v>3.9</v>
      </c>
      <c r="AB1326">
        <v>17.998000000000001</v>
      </c>
      <c r="AC1326">
        <v>349.9</v>
      </c>
      <c r="AD1326" s="1">
        <v>42928</v>
      </c>
      <c r="AE1326" t="s">
        <v>114</v>
      </c>
    </row>
    <row r="1327" spans="1:31" x14ac:dyDescent="0.3">
      <c r="A1327" t="s">
        <v>62</v>
      </c>
      <c r="B1327" t="s">
        <v>32</v>
      </c>
      <c r="C1327">
        <v>48</v>
      </c>
      <c r="D1327">
        <v>575</v>
      </c>
      <c r="E1327">
        <v>29</v>
      </c>
      <c r="F1327">
        <v>61</v>
      </c>
      <c r="G1327">
        <v>19.990000000000002</v>
      </c>
      <c r="H1327">
        <v>579.71</v>
      </c>
      <c r="I1327">
        <v>11.135172409999999</v>
      </c>
      <c r="J1327">
        <v>1</v>
      </c>
      <c r="K1327">
        <v>100</v>
      </c>
      <c r="L1327">
        <v>4.3</v>
      </c>
      <c r="M1327">
        <v>21</v>
      </c>
      <c r="N1327">
        <v>10</v>
      </c>
      <c r="O1327">
        <v>1</v>
      </c>
      <c r="P1327">
        <v>7</v>
      </c>
      <c r="Q1327">
        <v>2017</v>
      </c>
      <c r="R1327">
        <v>9.1230158729999999</v>
      </c>
      <c r="S1327">
        <v>4500</v>
      </c>
      <c r="T1327">
        <v>19.989999999999998</v>
      </c>
      <c r="U1327">
        <v>4.3</v>
      </c>
      <c r="V1327">
        <v>11.135172409999999</v>
      </c>
      <c r="W1327">
        <v>89.99</v>
      </c>
      <c r="X1327">
        <v>4.0999999999999996</v>
      </c>
      <c r="Y1327">
        <v>12.11882353</v>
      </c>
      <c r="Z1327">
        <v>59.256666670000001</v>
      </c>
      <c r="AA1327">
        <v>3.9</v>
      </c>
      <c r="AB1327">
        <v>17.998000000000001</v>
      </c>
      <c r="AC1327">
        <v>19.989999999999998</v>
      </c>
      <c r="AD1327" s="1">
        <v>42927</v>
      </c>
      <c r="AE1327" t="s">
        <v>122</v>
      </c>
    </row>
    <row r="1328" spans="1:31" x14ac:dyDescent="0.3">
      <c r="A1328" t="s">
        <v>55</v>
      </c>
      <c r="B1328" t="s">
        <v>40</v>
      </c>
      <c r="C1328">
        <v>54</v>
      </c>
      <c r="D1328">
        <v>1012</v>
      </c>
      <c r="E1328">
        <v>11</v>
      </c>
      <c r="F1328">
        <v>42</v>
      </c>
      <c r="G1328">
        <v>99.990000000000009</v>
      </c>
      <c r="H1328">
        <v>1099.8900000000001</v>
      </c>
      <c r="I1328">
        <v>16.529090910000001</v>
      </c>
      <c r="J1328">
        <v>1</v>
      </c>
      <c r="K1328">
        <v>1200</v>
      </c>
      <c r="L1328">
        <v>4.2</v>
      </c>
      <c r="M1328">
        <v>21</v>
      </c>
      <c r="N1328">
        <v>10</v>
      </c>
      <c r="O1328">
        <v>1</v>
      </c>
      <c r="P1328">
        <v>7</v>
      </c>
      <c r="Q1328">
        <v>2017</v>
      </c>
      <c r="R1328">
        <v>9.9099099099999997</v>
      </c>
      <c r="S1328">
        <v>15750</v>
      </c>
      <c r="T1328">
        <v>99.99</v>
      </c>
      <c r="U1328">
        <v>4.2</v>
      </c>
      <c r="V1328">
        <v>16.529090910000001</v>
      </c>
      <c r="W1328">
        <v>129.99</v>
      </c>
      <c r="X1328">
        <v>4.3</v>
      </c>
      <c r="Y1328">
        <v>18.715624999999999</v>
      </c>
      <c r="Z1328">
        <v>99.99</v>
      </c>
      <c r="AA1328">
        <v>4.2</v>
      </c>
      <c r="AB1328">
        <v>16.529090910000001</v>
      </c>
      <c r="AC1328">
        <v>99.99</v>
      </c>
      <c r="AD1328" s="1">
        <v>42926</v>
      </c>
      <c r="AE1328" t="s">
        <v>122</v>
      </c>
    </row>
    <row r="1329" spans="1:31" x14ac:dyDescent="0.3">
      <c r="A1329" t="s">
        <v>29</v>
      </c>
      <c r="B1329" t="s">
        <v>30</v>
      </c>
      <c r="C1329">
        <v>45</v>
      </c>
      <c r="D1329">
        <v>236</v>
      </c>
      <c r="E1329">
        <v>10</v>
      </c>
      <c r="F1329">
        <v>17</v>
      </c>
      <c r="G1329">
        <v>109.9</v>
      </c>
      <c r="H1329">
        <v>1099</v>
      </c>
      <c r="I1329">
        <v>12.015000000000001</v>
      </c>
      <c r="J1329">
        <v>1</v>
      </c>
      <c r="K1329">
        <v>173</v>
      </c>
      <c r="L1329">
        <v>4</v>
      </c>
      <c r="M1329">
        <v>21</v>
      </c>
      <c r="N1329">
        <v>10</v>
      </c>
      <c r="O1329">
        <v>1</v>
      </c>
      <c r="P1329">
        <v>7</v>
      </c>
      <c r="Q1329">
        <v>2017</v>
      </c>
      <c r="R1329">
        <v>22.337042929999999</v>
      </c>
      <c r="S1329">
        <v>2808</v>
      </c>
      <c r="T1329">
        <v>139.99</v>
      </c>
      <c r="U1329">
        <v>4.2</v>
      </c>
      <c r="V1329">
        <v>48.108333330000001</v>
      </c>
      <c r="W1329">
        <v>109.9</v>
      </c>
      <c r="X1329">
        <v>4</v>
      </c>
      <c r="Y1329">
        <v>12.015000000000001</v>
      </c>
      <c r="Z1329">
        <v>109.9</v>
      </c>
      <c r="AA1329">
        <v>4</v>
      </c>
      <c r="AB1329">
        <v>12.015000000000001</v>
      </c>
      <c r="AC1329">
        <v>100.9</v>
      </c>
      <c r="AD1329" s="1">
        <v>42926</v>
      </c>
      <c r="AE1329" t="s">
        <v>116</v>
      </c>
    </row>
    <row r="1330" spans="1:31" x14ac:dyDescent="0.3">
      <c r="A1330" t="s">
        <v>65</v>
      </c>
      <c r="B1330" t="s">
        <v>66</v>
      </c>
      <c r="C1330">
        <v>49</v>
      </c>
      <c r="D1330">
        <v>829</v>
      </c>
      <c r="E1330">
        <v>1</v>
      </c>
      <c r="F1330">
        <v>5</v>
      </c>
      <c r="G1330">
        <v>38.4</v>
      </c>
      <c r="H1330">
        <v>38.4</v>
      </c>
      <c r="I1330">
        <v>14.634545449999999</v>
      </c>
      <c r="J1330">
        <v>1</v>
      </c>
      <c r="K1330">
        <v>850</v>
      </c>
      <c r="L1330">
        <v>3.7</v>
      </c>
      <c r="M1330">
        <v>21</v>
      </c>
      <c r="N1330">
        <v>10</v>
      </c>
      <c r="O1330">
        <v>1</v>
      </c>
      <c r="P1330">
        <v>7</v>
      </c>
      <c r="Q1330">
        <v>2017</v>
      </c>
      <c r="R1330">
        <v>5.9388335699999999</v>
      </c>
      <c r="S1330">
        <v>10000</v>
      </c>
      <c r="T1330">
        <v>75</v>
      </c>
      <c r="U1330">
        <v>4.0999999999999996</v>
      </c>
      <c r="V1330">
        <v>15.856</v>
      </c>
      <c r="W1330">
        <v>38.4</v>
      </c>
      <c r="X1330">
        <v>3.7</v>
      </c>
      <c r="Y1330">
        <v>7.78</v>
      </c>
      <c r="Z1330">
        <v>38.4</v>
      </c>
      <c r="AA1330">
        <v>3.7</v>
      </c>
      <c r="AB1330">
        <v>7.78</v>
      </c>
      <c r="AC1330">
        <v>38.35</v>
      </c>
      <c r="AD1330" s="1">
        <v>42926</v>
      </c>
      <c r="AE1330" t="s">
        <v>116</v>
      </c>
    </row>
    <row r="1331" spans="1:31" x14ac:dyDescent="0.3">
      <c r="A1331" t="s">
        <v>71</v>
      </c>
      <c r="B1331" t="s">
        <v>35</v>
      </c>
      <c r="C1331">
        <v>49</v>
      </c>
      <c r="D1331">
        <v>100</v>
      </c>
      <c r="E1331">
        <v>13</v>
      </c>
      <c r="F1331">
        <v>13</v>
      </c>
      <c r="G1331">
        <v>19.899999999999999</v>
      </c>
      <c r="H1331">
        <v>258.7</v>
      </c>
      <c r="I1331">
        <v>13.47307692</v>
      </c>
      <c r="J1331">
        <v>4</v>
      </c>
      <c r="K1331">
        <v>150</v>
      </c>
      <c r="L1331">
        <v>4.2</v>
      </c>
      <c r="M1331">
        <v>21</v>
      </c>
      <c r="N1331">
        <v>10</v>
      </c>
      <c r="O1331">
        <v>1</v>
      </c>
      <c r="P1331">
        <v>7</v>
      </c>
      <c r="Q1331">
        <v>2017</v>
      </c>
      <c r="R1331">
        <v>7.59180791</v>
      </c>
      <c r="S1331">
        <v>2304</v>
      </c>
      <c r="T1331">
        <v>19.899999999999999</v>
      </c>
      <c r="U1331">
        <v>4.2</v>
      </c>
      <c r="V1331">
        <v>13.47307692</v>
      </c>
      <c r="W1331">
        <v>19.899999999999999</v>
      </c>
      <c r="X1331">
        <v>3.9</v>
      </c>
      <c r="Y1331">
        <v>11.85</v>
      </c>
      <c r="Z1331">
        <v>19.899999999999999</v>
      </c>
      <c r="AA1331">
        <v>4.2</v>
      </c>
      <c r="AB1331">
        <v>13.47307692</v>
      </c>
      <c r="AC1331">
        <v>19.850000000000001</v>
      </c>
      <c r="AD1331" s="1">
        <v>42926</v>
      </c>
      <c r="AE1331" t="s">
        <v>123</v>
      </c>
    </row>
    <row r="1332" spans="1:31" x14ac:dyDescent="0.3">
      <c r="A1332" t="s">
        <v>54</v>
      </c>
      <c r="B1332" t="s">
        <v>32</v>
      </c>
      <c r="C1332">
        <v>59</v>
      </c>
      <c r="D1332">
        <v>492</v>
      </c>
      <c r="E1332">
        <v>17</v>
      </c>
      <c r="F1332">
        <v>61</v>
      </c>
      <c r="G1332">
        <v>89.99</v>
      </c>
      <c r="H1332">
        <v>1529.83</v>
      </c>
      <c r="I1332">
        <v>12.11882353</v>
      </c>
      <c r="J1332">
        <v>3</v>
      </c>
      <c r="K1332">
        <v>250</v>
      </c>
      <c r="L1332">
        <v>4.0999999999999996</v>
      </c>
      <c r="M1332">
        <v>21</v>
      </c>
      <c r="N1332">
        <v>10</v>
      </c>
      <c r="O1332">
        <v>1</v>
      </c>
      <c r="P1332">
        <v>7</v>
      </c>
      <c r="Q1332">
        <v>2017</v>
      </c>
      <c r="R1332">
        <v>10.246696569999999</v>
      </c>
      <c r="S1332">
        <v>3960</v>
      </c>
      <c r="T1332">
        <v>19.989999999999998</v>
      </c>
      <c r="U1332">
        <v>4.3</v>
      </c>
      <c r="V1332">
        <v>11.135172409999999</v>
      </c>
      <c r="W1332">
        <v>89.99</v>
      </c>
      <c r="X1332">
        <v>4.0999999999999996</v>
      </c>
      <c r="Y1332">
        <v>12.11882353</v>
      </c>
      <c r="Z1332">
        <v>59.256666670000001</v>
      </c>
      <c r="AA1332">
        <v>3.9</v>
      </c>
      <c r="AB1332">
        <v>17.998000000000001</v>
      </c>
      <c r="AC1332">
        <v>89.99</v>
      </c>
      <c r="AD1332" s="1">
        <v>42926</v>
      </c>
      <c r="AE1332" t="s">
        <v>115</v>
      </c>
    </row>
    <row r="1333" spans="1:31" x14ac:dyDescent="0.3">
      <c r="A1333" t="s">
        <v>42</v>
      </c>
      <c r="B1333" t="s">
        <v>32</v>
      </c>
      <c r="C1333">
        <v>59</v>
      </c>
      <c r="D1333">
        <v>492</v>
      </c>
      <c r="E1333">
        <v>15</v>
      </c>
      <c r="F1333">
        <v>61</v>
      </c>
      <c r="G1333">
        <v>59.256666666666668</v>
      </c>
      <c r="H1333">
        <v>888.85</v>
      </c>
      <c r="I1333">
        <v>17.998000000000001</v>
      </c>
      <c r="J1333">
        <v>2</v>
      </c>
      <c r="K1333">
        <v>200</v>
      </c>
      <c r="L1333">
        <v>3.9</v>
      </c>
      <c r="M1333">
        <v>21</v>
      </c>
      <c r="N1333">
        <v>10</v>
      </c>
      <c r="O1333">
        <v>1</v>
      </c>
      <c r="P1333">
        <v>7</v>
      </c>
      <c r="Q1333">
        <v>2017</v>
      </c>
      <c r="R1333">
        <v>6.0714285710000002</v>
      </c>
      <c r="S1333">
        <v>3960</v>
      </c>
      <c r="T1333">
        <v>19.989999999999998</v>
      </c>
      <c r="U1333">
        <v>4.3</v>
      </c>
      <c r="V1333">
        <v>11.135172409999999</v>
      </c>
      <c r="W1333">
        <v>89.99</v>
      </c>
      <c r="X1333">
        <v>4.0999999999999996</v>
      </c>
      <c r="Y1333">
        <v>12.11882353</v>
      </c>
      <c r="Z1333">
        <v>59.256666670000001</v>
      </c>
      <c r="AA1333">
        <v>3.9</v>
      </c>
      <c r="AB1333">
        <v>17.998000000000001</v>
      </c>
      <c r="AC1333">
        <v>58.799523809999997</v>
      </c>
      <c r="AD1333" s="1">
        <v>42926</v>
      </c>
      <c r="AE1333" t="s">
        <v>115</v>
      </c>
    </row>
    <row r="1334" spans="1:31" x14ac:dyDescent="0.3">
      <c r="A1334" t="s">
        <v>80</v>
      </c>
      <c r="B1334" t="s">
        <v>36</v>
      </c>
      <c r="C1334">
        <v>56</v>
      </c>
      <c r="D1334">
        <v>348</v>
      </c>
      <c r="E1334">
        <v>14</v>
      </c>
      <c r="F1334">
        <v>74</v>
      </c>
      <c r="G1334">
        <v>59.9</v>
      </c>
      <c r="H1334">
        <v>838.6</v>
      </c>
      <c r="I1334">
        <v>16.626428570000002</v>
      </c>
      <c r="J1334">
        <v>2</v>
      </c>
      <c r="K1334">
        <v>1550</v>
      </c>
      <c r="L1334">
        <v>4.0999999999999996</v>
      </c>
      <c r="M1334">
        <v>21</v>
      </c>
      <c r="N1334">
        <v>10</v>
      </c>
      <c r="O1334">
        <v>1</v>
      </c>
      <c r="P1334">
        <v>7</v>
      </c>
      <c r="Q1334">
        <v>2017</v>
      </c>
      <c r="R1334">
        <v>3.9785395760000002</v>
      </c>
      <c r="S1334">
        <v>19800</v>
      </c>
      <c r="T1334">
        <v>59.9</v>
      </c>
      <c r="U1334">
        <v>4.0999999999999996</v>
      </c>
      <c r="V1334">
        <v>16.626428570000002</v>
      </c>
      <c r="W1334">
        <v>59.9</v>
      </c>
      <c r="X1334">
        <v>4.2</v>
      </c>
      <c r="Y1334">
        <v>16.111578949999998</v>
      </c>
      <c r="Z1334">
        <v>59.9</v>
      </c>
      <c r="AA1334">
        <v>4.0999999999999996</v>
      </c>
      <c r="AB1334">
        <v>15.392307690000001</v>
      </c>
      <c r="AC1334">
        <v>59.9</v>
      </c>
      <c r="AD1334" s="1">
        <v>42926</v>
      </c>
      <c r="AE1334" t="s">
        <v>124</v>
      </c>
    </row>
    <row r="1335" spans="1:31" x14ac:dyDescent="0.3">
      <c r="A1335" t="s">
        <v>69</v>
      </c>
      <c r="B1335" t="s">
        <v>36</v>
      </c>
      <c r="C1335">
        <v>59</v>
      </c>
      <c r="D1335">
        <v>341</v>
      </c>
      <c r="E1335">
        <v>15</v>
      </c>
      <c r="F1335">
        <v>74</v>
      </c>
      <c r="G1335">
        <v>59.9</v>
      </c>
      <c r="H1335">
        <v>898.5</v>
      </c>
      <c r="I1335">
        <v>17.878666670000001</v>
      </c>
      <c r="J1335">
        <v>2</v>
      </c>
      <c r="K1335">
        <v>1850</v>
      </c>
      <c r="L1335">
        <v>4.3</v>
      </c>
      <c r="M1335">
        <v>21</v>
      </c>
      <c r="N1335">
        <v>10</v>
      </c>
      <c r="O1335">
        <v>1</v>
      </c>
      <c r="P1335">
        <v>7</v>
      </c>
      <c r="Q1335">
        <v>2017</v>
      </c>
      <c r="R1335">
        <v>13.5315534</v>
      </c>
      <c r="S1335">
        <v>32560</v>
      </c>
      <c r="T1335">
        <v>59.9</v>
      </c>
      <c r="U1335">
        <v>4.0999999999999996</v>
      </c>
      <c r="V1335">
        <v>16.626428570000002</v>
      </c>
      <c r="W1335">
        <v>59.9</v>
      </c>
      <c r="X1335">
        <v>4.2</v>
      </c>
      <c r="Y1335">
        <v>16.111578949999998</v>
      </c>
      <c r="Z1335">
        <v>59.9</v>
      </c>
      <c r="AA1335">
        <v>4.0999999999999996</v>
      </c>
      <c r="AB1335">
        <v>15.392307690000001</v>
      </c>
      <c r="AC1335">
        <v>59.9</v>
      </c>
      <c r="AD1335" s="1">
        <v>42926</v>
      </c>
      <c r="AE1335" t="s">
        <v>123</v>
      </c>
    </row>
    <row r="1336" spans="1:31" x14ac:dyDescent="0.3">
      <c r="A1336" t="s">
        <v>37</v>
      </c>
      <c r="B1336" t="s">
        <v>36</v>
      </c>
      <c r="C1336">
        <v>59</v>
      </c>
      <c r="D1336">
        <v>341</v>
      </c>
      <c r="E1336">
        <v>19</v>
      </c>
      <c r="F1336">
        <v>61</v>
      </c>
      <c r="G1336">
        <v>59.9</v>
      </c>
      <c r="H1336">
        <v>1138.0999999999999</v>
      </c>
      <c r="I1336">
        <v>16.111578949999998</v>
      </c>
      <c r="J1336">
        <v>2</v>
      </c>
      <c r="K1336">
        <v>1750</v>
      </c>
      <c r="L1336">
        <v>4.2</v>
      </c>
      <c r="M1336">
        <v>21</v>
      </c>
      <c r="N1336">
        <v>10</v>
      </c>
      <c r="O1336">
        <v>1</v>
      </c>
      <c r="P1336">
        <v>7</v>
      </c>
      <c r="Q1336">
        <v>2017</v>
      </c>
      <c r="R1336">
        <v>8.4076669850000005</v>
      </c>
      <c r="S1336">
        <v>32560</v>
      </c>
      <c r="T1336">
        <v>59.9</v>
      </c>
      <c r="U1336">
        <v>4.0999999999999996</v>
      </c>
      <c r="V1336">
        <v>16.626428570000002</v>
      </c>
      <c r="W1336">
        <v>59.9</v>
      </c>
      <c r="X1336">
        <v>4.2</v>
      </c>
      <c r="Y1336">
        <v>16.111578949999998</v>
      </c>
      <c r="Z1336">
        <v>59.9</v>
      </c>
      <c r="AA1336">
        <v>4.0999999999999996</v>
      </c>
      <c r="AB1336">
        <v>15.392307690000001</v>
      </c>
      <c r="AC1336">
        <v>59.9</v>
      </c>
      <c r="AD1336" s="1">
        <v>42926</v>
      </c>
      <c r="AE1336" t="s">
        <v>123</v>
      </c>
    </row>
    <row r="1337" spans="1:31" x14ac:dyDescent="0.3">
      <c r="A1337" t="s">
        <v>55</v>
      </c>
      <c r="B1337" t="s">
        <v>40</v>
      </c>
      <c r="C1337">
        <v>54</v>
      </c>
      <c r="D1337">
        <v>1012</v>
      </c>
      <c r="E1337">
        <v>11</v>
      </c>
      <c r="F1337">
        <v>42</v>
      </c>
      <c r="G1337">
        <v>99.990000000000009</v>
      </c>
      <c r="H1337">
        <v>1099.8900000000001</v>
      </c>
      <c r="I1337">
        <v>16.529090910000001</v>
      </c>
      <c r="J1337">
        <v>1</v>
      </c>
      <c r="K1337">
        <v>1200</v>
      </c>
      <c r="L1337">
        <v>4.2</v>
      </c>
      <c r="M1337">
        <v>21</v>
      </c>
      <c r="N1337">
        <v>10</v>
      </c>
      <c r="O1337">
        <v>1</v>
      </c>
      <c r="P1337">
        <v>7</v>
      </c>
      <c r="Q1337">
        <v>2017</v>
      </c>
      <c r="R1337">
        <v>9.9099099099999997</v>
      </c>
      <c r="S1337">
        <v>15750</v>
      </c>
      <c r="T1337">
        <v>99.99</v>
      </c>
      <c r="U1337">
        <v>4.2</v>
      </c>
      <c r="V1337">
        <v>16.529090910000001</v>
      </c>
      <c r="W1337">
        <v>129.99</v>
      </c>
      <c r="X1337">
        <v>4.3</v>
      </c>
      <c r="Y1337">
        <v>18.715624999999999</v>
      </c>
      <c r="Z1337">
        <v>99.99</v>
      </c>
      <c r="AA1337">
        <v>4.2</v>
      </c>
      <c r="AB1337">
        <v>16.529090910000001</v>
      </c>
      <c r="AC1337">
        <v>99.99</v>
      </c>
      <c r="AD1337" s="1">
        <v>42925</v>
      </c>
      <c r="AE1337" t="s">
        <v>122</v>
      </c>
    </row>
    <row r="1338" spans="1:31" x14ac:dyDescent="0.3">
      <c r="A1338" t="s">
        <v>43</v>
      </c>
      <c r="B1338" t="s">
        <v>33</v>
      </c>
      <c r="C1338">
        <v>59</v>
      </c>
      <c r="D1338">
        <v>319</v>
      </c>
      <c r="E1338">
        <v>1</v>
      </c>
      <c r="F1338">
        <v>29</v>
      </c>
      <c r="G1338">
        <v>78</v>
      </c>
      <c r="H1338">
        <v>78</v>
      </c>
      <c r="I1338">
        <v>14.3</v>
      </c>
      <c r="J1338">
        <v>4</v>
      </c>
      <c r="K1338">
        <v>250</v>
      </c>
      <c r="L1338">
        <v>3.9</v>
      </c>
      <c r="M1338">
        <v>21</v>
      </c>
      <c r="N1338">
        <v>10</v>
      </c>
      <c r="O1338">
        <v>1</v>
      </c>
      <c r="P1338">
        <v>7</v>
      </c>
      <c r="Q1338">
        <v>2017</v>
      </c>
      <c r="R1338">
        <v>16.76944159</v>
      </c>
      <c r="S1338">
        <v>640</v>
      </c>
      <c r="T1338">
        <v>161.5909091</v>
      </c>
      <c r="U1338">
        <v>4.2</v>
      </c>
      <c r="V1338">
        <v>15.525454549999999</v>
      </c>
      <c r="W1338">
        <v>78</v>
      </c>
      <c r="X1338">
        <v>3.9</v>
      </c>
      <c r="Y1338">
        <v>14.3</v>
      </c>
      <c r="Z1338">
        <v>197.38300000000001</v>
      </c>
      <c r="AA1338">
        <v>3.8</v>
      </c>
      <c r="AB1338">
        <v>16.606000000000002</v>
      </c>
      <c r="AC1338">
        <v>78</v>
      </c>
      <c r="AD1338" s="1">
        <v>42925</v>
      </c>
      <c r="AE1338" t="s">
        <v>116</v>
      </c>
    </row>
    <row r="1339" spans="1:31" x14ac:dyDescent="0.3">
      <c r="A1339" t="s">
        <v>46</v>
      </c>
      <c r="B1339" t="s">
        <v>40</v>
      </c>
      <c r="C1339">
        <v>33</v>
      </c>
      <c r="D1339">
        <v>897</v>
      </c>
      <c r="E1339">
        <v>16</v>
      </c>
      <c r="F1339">
        <v>42</v>
      </c>
      <c r="G1339">
        <v>129.99</v>
      </c>
      <c r="H1339">
        <v>2079.84</v>
      </c>
      <c r="I1339">
        <v>18.715624999999999</v>
      </c>
      <c r="J1339">
        <v>1</v>
      </c>
      <c r="K1339">
        <v>1600</v>
      </c>
      <c r="L1339">
        <v>4.3</v>
      </c>
      <c r="M1339">
        <v>21</v>
      </c>
      <c r="N1339">
        <v>10</v>
      </c>
      <c r="O1339">
        <v>1</v>
      </c>
      <c r="P1339">
        <v>7</v>
      </c>
      <c r="Q1339">
        <v>2017</v>
      </c>
      <c r="R1339">
        <v>14.414414409999999</v>
      </c>
      <c r="S1339">
        <v>15750</v>
      </c>
      <c r="T1339">
        <v>99.99</v>
      </c>
      <c r="U1339">
        <v>4.2</v>
      </c>
      <c r="V1339">
        <v>16.529090910000001</v>
      </c>
      <c r="W1339">
        <v>129.99</v>
      </c>
      <c r="X1339">
        <v>4.3</v>
      </c>
      <c r="Y1339">
        <v>18.715624999999999</v>
      </c>
      <c r="Z1339">
        <v>129.99</v>
      </c>
      <c r="AA1339">
        <v>4.3</v>
      </c>
      <c r="AB1339">
        <v>18.715624999999999</v>
      </c>
      <c r="AC1339">
        <v>129.99</v>
      </c>
      <c r="AD1339" s="1">
        <v>42924</v>
      </c>
      <c r="AE1339" t="s">
        <v>115</v>
      </c>
    </row>
    <row r="1340" spans="1:31" x14ac:dyDescent="0.3">
      <c r="A1340" t="s">
        <v>78</v>
      </c>
      <c r="B1340" t="s">
        <v>36</v>
      </c>
      <c r="C1340">
        <v>58</v>
      </c>
      <c r="D1340">
        <v>1893</v>
      </c>
      <c r="E1340">
        <v>1</v>
      </c>
      <c r="F1340">
        <v>74</v>
      </c>
      <c r="G1340">
        <v>120</v>
      </c>
      <c r="H1340">
        <v>120</v>
      </c>
      <c r="I1340">
        <v>34.200000000000003</v>
      </c>
      <c r="J1340">
        <v>1</v>
      </c>
      <c r="K1340">
        <v>5950</v>
      </c>
      <c r="L1340">
        <v>4.3</v>
      </c>
      <c r="M1340">
        <v>21</v>
      </c>
      <c r="N1340">
        <v>10</v>
      </c>
      <c r="O1340">
        <v>1</v>
      </c>
      <c r="P1340">
        <v>7</v>
      </c>
      <c r="Q1340">
        <v>2017</v>
      </c>
      <c r="R1340">
        <v>7.5102040819999996</v>
      </c>
      <c r="S1340">
        <v>8000</v>
      </c>
      <c r="T1340">
        <v>59.9</v>
      </c>
      <c r="U1340">
        <v>4.0999999999999996</v>
      </c>
      <c r="V1340">
        <v>16.626428570000002</v>
      </c>
      <c r="W1340">
        <v>59.9</v>
      </c>
      <c r="X1340">
        <v>4.2</v>
      </c>
      <c r="Y1340">
        <v>16.111578949999998</v>
      </c>
      <c r="Z1340">
        <v>59.9</v>
      </c>
      <c r="AA1340">
        <v>4.0999999999999996</v>
      </c>
      <c r="AB1340">
        <v>15.392307690000001</v>
      </c>
      <c r="AC1340">
        <v>109.99</v>
      </c>
      <c r="AD1340" s="1">
        <v>42924</v>
      </c>
      <c r="AE1340" t="s">
        <v>114</v>
      </c>
    </row>
    <row r="1341" spans="1:31" x14ac:dyDescent="0.3">
      <c r="A1341" t="s">
        <v>43</v>
      </c>
      <c r="B1341" t="s">
        <v>33</v>
      </c>
      <c r="C1341">
        <v>59</v>
      </c>
      <c r="D1341">
        <v>319</v>
      </c>
      <c r="E1341">
        <v>1</v>
      </c>
      <c r="F1341">
        <v>29</v>
      </c>
      <c r="G1341">
        <v>78</v>
      </c>
      <c r="H1341">
        <v>78</v>
      </c>
      <c r="I1341">
        <v>14.3</v>
      </c>
      <c r="J1341">
        <v>4</v>
      </c>
      <c r="K1341">
        <v>250</v>
      </c>
      <c r="L1341">
        <v>3.9</v>
      </c>
      <c r="M1341">
        <v>21</v>
      </c>
      <c r="N1341">
        <v>10</v>
      </c>
      <c r="O1341">
        <v>1</v>
      </c>
      <c r="P1341">
        <v>7</v>
      </c>
      <c r="Q1341">
        <v>2017</v>
      </c>
      <c r="R1341">
        <v>16.76944159</v>
      </c>
      <c r="S1341">
        <v>640</v>
      </c>
      <c r="T1341">
        <v>161.5909091</v>
      </c>
      <c r="U1341">
        <v>4.2</v>
      </c>
      <c r="V1341">
        <v>15.525454549999999</v>
      </c>
      <c r="W1341">
        <v>78</v>
      </c>
      <c r="X1341">
        <v>3.9</v>
      </c>
      <c r="Y1341">
        <v>14.3</v>
      </c>
      <c r="Z1341">
        <v>197.38300000000001</v>
      </c>
      <c r="AA1341">
        <v>3.8</v>
      </c>
      <c r="AB1341">
        <v>16.606000000000002</v>
      </c>
      <c r="AC1341">
        <v>78</v>
      </c>
      <c r="AD1341" s="1">
        <v>42924</v>
      </c>
      <c r="AE1341" t="s">
        <v>116</v>
      </c>
    </row>
    <row r="1342" spans="1:31" x14ac:dyDescent="0.3">
      <c r="A1342" t="s">
        <v>55</v>
      </c>
      <c r="B1342" t="s">
        <v>40</v>
      </c>
      <c r="C1342">
        <v>54</v>
      </c>
      <c r="D1342">
        <v>1012</v>
      </c>
      <c r="E1342">
        <v>11</v>
      </c>
      <c r="F1342">
        <v>42</v>
      </c>
      <c r="G1342">
        <v>99.990000000000009</v>
      </c>
      <c r="H1342">
        <v>1099.8900000000001</v>
      </c>
      <c r="I1342">
        <v>16.529090910000001</v>
      </c>
      <c r="J1342">
        <v>1</v>
      </c>
      <c r="K1342">
        <v>1200</v>
      </c>
      <c r="L1342">
        <v>4.2</v>
      </c>
      <c r="M1342">
        <v>21</v>
      </c>
      <c r="N1342">
        <v>10</v>
      </c>
      <c r="O1342">
        <v>1</v>
      </c>
      <c r="P1342">
        <v>7</v>
      </c>
      <c r="Q1342">
        <v>2017</v>
      </c>
      <c r="R1342">
        <v>9.9099099099999997</v>
      </c>
      <c r="S1342">
        <v>15750</v>
      </c>
      <c r="T1342">
        <v>99.99</v>
      </c>
      <c r="U1342">
        <v>4.2</v>
      </c>
      <c r="V1342">
        <v>16.529090910000001</v>
      </c>
      <c r="W1342">
        <v>129.99</v>
      </c>
      <c r="X1342">
        <v>4.3</v>
      </c>
      <c r="Y1342">
        <v>18.715624999999999</v>
      </c>
      <c r="Z1342">
        <v>99.99</v>
      </c>
      <c r="AA1342">
        <v>4.2</v>
      </c>
      <c r="AB1342">
        <v>16.529090910000001</v>
      </c>
      <c r="AC1342">
        <v>99.99</v>
      </c>
      <c r="AD1342" s="1">
        <v>42923</v>
      </c>
      <c r="AE1342" t="s">
        <v>122</v>
      </c>
    </row>
    <row r="1343" spans="1:31" x14ac:dyDescent="0.3">
      <c r="A1343" t="s">
        <v>58</v>
      </c>
      <c r="B1343" t="s">
        <v>33</v>
      </c>
      <c r="C1343">
        <v>35</v>
      </c>
      <c r="D1343">
        <v>640</v>
      </c>
      <c r="E1343">
        <v>2</v>
      </c>
      <c r="F1343">
        <v>29</v>
      </c>
      <c r="G1343">
        <v>239.9</v>
      </c>
      <c r="H1343">
        <v>479.8</v>
      </c>
      <c r="I1343">
        <v>16.65714286</v>
      </c>
      <c r="J1343">
        <v>1</v>
      </c>
      <c r="K1343">
        <v>335</v>
      </c>
      <c r="L1343">
        <v>4.0999999999999996</v>
      </c>
      <c r="M1343">
        <v>21</v>
      </c>
      <c r="N1343">
        <v>10</v>
      </c>
      <c r="O1343">
        <v>1</v>
      </c>
      <c r="P1343">
        <v>7</v>
      </c>
      <c r="Q1343">
        <v>2017</v>
      </c>
      <c r="R1343">
        <v>31.194690269999999</v>
      </c>
      <c r="S1343">
        <v>2992</v>
      </c>
      <c r="T1343">
        <v>161.5909091</v>
      </c>
      <c r="U1343">
        <v>4.2</v>
      </c>
      <c r="V1343">
        <v>15.525454549999999</v>
      </c>
      <c r="W1343">
        <v>239.9</v>
      </c>
      <c r="X1343">
        <v>4.0999999999999996</v>
      </c>
      <c r="Y1343">
        <v>14.805</v>
      </c>
      <c r="Z1343">
        <v>197.38300000000001</v>
      </c>
      <c r="AA1343">
        <v>3.8</v>
      </c>
      <c r="AB1343">
        <v>16.606000000000002</v>
      </c>
      <c r="AC1343">
        <v>239.85</v>
      </c>
      <c r="AD1343" s="1">
        <v>42922</v>
      </c>
      <c r="AE1343" t="s">
        <v>114</v>
      </c>
    </row>
    <row r="1344" spans="1:31" x14ac:dyDescent="0.3">
      <c r="A1344" t="s">
        <v>73</v>
      </c>
      <c r="B1344" t="s">
        <v>26</v>
      </c>
      <c r="C1344">
        <v>54</v>
      </c>
      <c r="D1344">
        <v>245</v>
      </c>
      <c r="E1344">
        <v>60</v>
      </c>
      <c r="F1344">
        <v>123</v>
      </c>
      <c r="G1344">
        <v>89.9</v>
      </c>
      <c r="H1344">
        <v>5394</v>
      </c>
      <c r="I1344">
        <v>14.769215689999999</v>
      </c>
      <c r="J1344">
        <v>1</v>
      </c>
      <c r="K1344">
        <v>1383</v>
      </c>
      <c r="L1344">
        <v>3.9</v>
      </c>
      <c r="M1344">
        <v>21</v>
      </c>
      <c r="N1344">
        <v>10</v>
      </c>
      <c r="O1344">
        <v>1</v>
      </c>
      <c r="P1344">
        <v>7</v>
      </c>
      <c r="Q1344">
        <v>2017</v>
      </c>
      <c r="R1344">
        <v>12.26279596</v>
      </c>
      <c r="S1344">
        <v>20000</v>
      </c>
      <c r="T1344">
        <v>89.9</v>
      </c>
      <c r="U1344">
        <v>3.9</v>
      </c>
      <c r="V1344">
        <v>13.993833329999999</v>
      </c>
      <c r="W1344">
        <v>205</v>
      </c>
      <c r="X1344">
        <v>4.4000000000000004</v>
      </c>
      <c r="Y1344">
        <v>22.195932200000001</v>
      </c>
      <c r="Z1344">
        <v>45.95</v>
      </c>
      <c r="AA1344">
        <v>4</v>
      </c>
      <c r="AB1344">
        <v>14.84</v>
      </c>
      <c r="AC1344">
        <v>89.9</v>
      </c>
      <c r="AD1344" s="1">
        <v>42922</v>
      </c>
      <c r="AE1344" t="s">
        <v>116</v>
      </c>
    </row>
    <row r="1345" spans="1:31" x14ac:dyDescent="0.3">
      <c r="A1345" t="s">
        <v>43</v>
      </c>
      <c r="B1345" t="s">
        <v>33</v>
      </c>
      <c r="C1345">
        <v>59</v>
      </c>
      <c r="D1345">
        <v>319</v>
      </c>
      <c r="E1345">
        <v>1</v>
      </c>
      <c r="F1345">
        <v>29</v>
      </c>
      <c r="G1345">
        <v>78</v>
      </c>
      <c r="H1345">
        <v>78</v>
      </c>
      <c r="I1345">
        <v>14.3</v>
      </c>
      <c r="J1345">
        <v>4</v>
      </c>
      <c r="K1345">
        <v>250</v>
      </c>
      <c r="L1345">
        <v>3.9</v>
      </c>
      <c r="M1345">
        <v>21</v>
      </c>
      <c r="N1345">
        <v>10</v>
      </c>
      <c r="O1345">
        <v>1</v>
      </c>
      <c r="P1345">
        <v>7</v>
      </c>
      <c r="Q1345">
        <v>2017</v>
      </c>
      <c r="R1345">
        <v>16.76944159</v>
      </c>
      <c r="S1345">
        <v>640</v>
      </c>
      <c r="T1345">
        <v>161.5909091</v>
      </c>
      <c r="U1345">
        <v>4.2</v>
      </c>
      <c r="V1345">
        <v>15.525454549999999</v>
      </c>
      <c r="W1345">
        <v>78</v>
      </c>
      <c r="X1345">
        <v>3.9</v>
      </c>
      <c r="Y1345">
        <v>14.3</v>
      </c>
      <c r="Z1345">
        <v>197.38300000000001</v>
      </c>
      <c r="AA1345">
        <v>3.8</v>
      </c>
      <c r="AB1345">
        <v>16.606000000000002</v>
      </c>
      <c r="AC1345">
        <v>78</v>
      </c>
      <c r="AD1345" s="1">
        <v>42922</v>
      </c>
      <c r="AE1345" t="s">
        <v>116</v>
      </c>
    </row>
    <row r="1346" spans="1:31" x14ac:dyDescent="0.3">
      <c r="A1346" t="s">
        <v>39</v>
      </c>
      <c r="B1346" t="s">
        <v>40</v>
      </c>
      <c r="C1346">
        <v>40</v>
      </c>
      <c r="D1346">
        <v>1456</v>
      </c>
      <c r="E1346">
        <v>1</v>
      </c>
      <c r="F1346">
        <v>42</v>
      </c>
      <c r="G1346">
        <v>134.99</v>
      </c>
      <c r="H1346">
        <v>134.99</v>
      </c>
      <c r="I1346">
        <v>18.754999999999999</v>
      </c>
      <c r="J1346">
        <v>1</v>
      </c>
      <c r="K1346">
        <v>2425</v>
      </c>
      <c r="L1346">
        <v>3.8</v>
      </c>
      <c r="M1346">
        <v>21</v>
      </c>
      <c r="N1346">
        <v>10</v>
      </c>
      <c r="O1346">
        <v>1</v>
      </c>
      <c r="P1346">
        <v>7</v>
      </c>
      <c r="Q1346">
        <v>2017</v>
      </c>
      <c r="R1346">
        <v>1.428571429</v>
      </c>
      <c r="S1346">
        <v>16530</v>
      </c>
      <c r="T1346">
        <v>99.99</v>
      </c>
      <c r="U1346">
        <v>4.2</v>
      </c>
      <c r="V1346">
        <v>16.529090910000001</v>
      </c>
      <c r="W1346">
        <v>129.99</v>
      </c>
      <c r="X1346">
        <v>4.3</v>
      </c>
      <c r="Y1346">
        <v>18.715624999999999</v>
      </c>
      <c r="Z1346">
        <v>134.99</v>
      </c>
      <c r="AA1346">
        <v>3.8</v>
      </c>
      <c r="AB1346">
        <v>15.7</v>
      </c>
      <c r="AC1346">
        <v>134.94</v>
      </c>
      <c r="AD1346" s="1">
        <v>42921</v>
      </c>
      <c r="AE1346" t="s">
        <v>115</v>
      </c>
    </row>
    <row r="1347" spans="1:31" x14ac:dyDescent="0.3">
      <c r="A1347" t="s">
        <v>72</v>
      </c>
      <c r="B1347" t="s">
        <v>66</v>
      </c>
      <c r="C1347">
        <v>44</v>
      </c>
      <c r="D1347">
        <v>903</v>
      </c>
      <c r="E1347">
        <v>5</v>
      </c>
      <c r="F1347">
        <v>5</v>
      </c>
      <c r="G1347">
        <v>75</v>
      </c>
      <c r="H1347">
        <v>375</v>
      </c>
      <c r="I1347">
        <v>15.856</v>
      </c>
      <c r="J1347">
        <v>6</v>
      </c>
      <c r="K1347">
        <v>2600</v>
      </c>
      <c r="L1347">
        <v>4.0999999999999996</v>
      </c>
      <c r="M1347">
        <v>21</v>
      </c>
      <c r="N1347">
        <v>10</v>
      </c>
      <c r="O1347">
        <v>1</v>
      </c>
      <c r="P1347">
        <v>7</v>
      </c>
      <c r="Q1347">
        <v>2017</v>
      </c>
      <c r="R1347">
        <v>2.4351132070000001</v>
      </c>
      <c r="S1347">
        <v>15000</v>
      </c>
      <c r="T1347">
        <v>75</v>
      </c>
      <c r="U1347">
        <v>4.0999999999999996</v>
      </c>
      <c r="V1347">
        <v>15.856</v>
      </c>
      <c r="W1347">
        <v>38.4</v>
      </c>
      <c r="X1347">
        <v>3.7</v>
      </c>
      <c r="Y1347">
        <v>7.78</v>
      </c>
      <c r="Z1347">
        <v>75</v>
      </c>
      <c r="AA1347">
        <v>4.0999999999999996</v>
      </c>
      <c r="AB1347">
        <v>15.856</v>
      </c>
      <c r="AC1347">
        <v>74.95</v>
      </c>
      <c r="AD1347" s="1">
        <v>42921</v>
      </c>
      <c r="AE1347" t="s">
        <v>114</v>
      </c>
    </row>
    <row r="1348" spans="1:31" x14ac:dyDescent="0.3">
      <c r="A1348" t="s">
        <v>42</v>
      </c>
      <c r="B1348" t="s">
        <v>32</v>
      </c>
      <c r="C1348">
        <v>59</v>
      </c>
      <c r="D1348">
        <v>492</v>
      </c>
      <c r="E1348">
        <v>15</v>
      </c>
      <c r="F1348">
        <v>61</v>
      </c>
      <c r="G1348">
        <v>59.256666666666668</v>
      </c>
      <c r="H1348">
        <v>888.85</v>
      </c>
      <c r="I1348">
        <v>17.998000000000001</v>
      </c>
      <c r="J1348">
        <v>2</v>
      </c>
      <c r="K1348">
        <v>200</v>
      </c>
      <c r="L1348">
        <v>3.9</v>
      </c>
      <c r="M1348">
        <v>21</v>
      </c>
      <c r="N1348">
        <v>10</v>
      </c>
      <c r="O1348">
        <v>1</v>
      </c>
      <c r="P1348">
        <v>7</v>
      </c>
      <c r="Q1348">
        <v>2017</v>
      </c>
      <c r="R1348">
        <v>6.0714285710000002</v>
      </c>
      <c r="S1348">
        <v>3960</v>
      </c>
      <c r="T1348">
        <v>19.989999999999998</v>
      </c>
      <c r="U1348">
        <v>4.3</v>
      </c>
      <c r="V1348">
        <v>11.135172409999999</v>
      </c>
      <c r="W1348">
        <v>89.99</v>
      </c>
      <c r="X1348">
        <v>4.0999999999999996</v>
      </c>
      <c r="Y1348">
        <v>12.11882353</v>
      </c>
      <c r="Z1348">
        <v>59.256666670000001</v>
      </c>
      <c r="AA1348">
        <v>3.9</v>
      </c>
      <c r="AB1348">
        <v>17.998000000000001</v>
      </c>
      <c r="AC1348">
        <v>58.799523809999997</v>
      </c>
      <c r="AD1348" s="1">
        <v>42921</v>
      </c>
      <c r="AE1348" t="s">
        <v>115</v>
      </c>
    </row>
    <row r="1349" spans="1:31" x14ac:dyDescent="0.3">
      <c r="A1349" t="s">
        <v>27</v>
      </c>
      <c r="B1349" t="s">
        <v>36</v>
      </c>
      <c r="C1349">
        <v>58</v>
      </c>
      <c r="D1349">
        <v>340</v>
      </c>
      <c r="E1349">
        <v>19</v>
      </c>
      <c r="F1349">
        <v>74</v>
      </c>
      <c r="G1349">
        <v>59.9</v>
      </c>
      <c r="H1349">
        <v>1138.0999999999999</v>
      </c>
      <c r="I1349">
        <v>16.03052632</v>
      </c>
      <c r="J1349">
        <v>2</v>
      </c>
      <c r="K1349">
        <v>1500</v>
      </c>
      <c r="L1349">
        <v>4</v>
      </c>
      <c r="M1349">
        <v>21</v>
      </c>
      <c r="N1349">
        <v>10</v>
      </c>
      <c r="O1349">
        <v>1</v>
      </c>
      <c r="P1349">
        <v>7</v>
      </c>
      <c r="Q1349">
        <v>2017</v>
      </c>
      <c r="R1349">
        <v>7.2610239720000003</v>
      </c>
      <c r="S1349">
        <v>19800</v>
      </c>
      <c r="T1349">
        <v>53.9</v>
      </c>
      <c r="U1349">
        <v>4.0999999999999996</v>
      </c>
      <c r="V1349">
        <v>16.626428570000002</v>
      </c>
      <c r="W1349">
        <v>59.9</v>
      </c>
      <c r="X1349">
        <v>4.2</v>
      </c>
      <c r="Y1349">
        <v>16.111578949999998</v>
      </c>
      <c r="Z1349">
        <v>59.9</v>
      </c>
      <c r="AA1349">
        <v>4.0999999999999996</v>
      </c>
      <c r="AB1349">
        <v>15.392307690000001</v>
      </c>
      <c r="AC1349">
        <v>59.9</v>
      </c>
      <c r="AD1349" s="1">
        <v>42921</v>
      </c>
      <c r="AE1349" t="s">
        <v>115</v>
      </c>
    </row>
    <row r="1350" spans="1:31" x14ac:dyDescent="0.3">
      <c r="A1350" t="s">
        <v>58</v>
      </c>
      <c r="B1350" t="s">
        <v>33</v>
      </c>
      <c r="C1350">
        <v>35</v>
      </c>
      <c r="D1350">
        <v>640</v>
      </c>
      <c r="E1350">
        <v>2</v>
      </c>
      <c r="F1350">
        <v>29</v>
      </c>
      <c r="G1350">
        <v>239.9</v>
      </c>
      <c r="H1350">
        <v>479.8</v>
      </c>
      <c r="I1350">
        <v>16.65714286</v>
      </c>
      <c r="J1350">
        <v>1</v>
      </c>
      <c r="K1350">
        <v>335</v>
      </c>
      <c r="L1350">
        <v>4.0999999999999996</v>
      </c>
      <c r="M1350">
        <v>21</v>
      </c>
      <c r="N1350">
        <v>10</v>
      </c>
      <c r="O1350">
        <v>1</v>
      </c>
      <c r="P1350">
        <v>7</v>
      </c>
      <c r="Q1350">
        <v>2017</v>
      </c>
      <c r="R1350">
        <v>31.194690269999999</v>
      </c>
      <c r="S1350">
        <v>2992</v>
      </c>
      <c r="T1350">
        <v>161.5909091</v>
      </c>
      <c r="U1350">
        <v>4.2</v>
      </c>
      <c r="V1350">
        <v>15.525454549999999</v>
      </c>
      <c r="W1350">
        <v>239.9</v>
      </c>
      <c r="X1350">
        <v>4.0999999999999996</v>
      </c>
      <c r="Y1350">
        <v>14.805</v>
      </c>
      <c r="Z1350">
        <v>197.38300000000001</v>
      </c>
      <c r="AA1350">
        <v>3.8</v>
      </c>
      <c r="AB1350">
        <v>16.606000000000002</v>
      </c>
      <c r="AC1350">
        <v>239.85</v>
      </c>
      <c r="AD1350" s="1">
        <v>42920</v>
      </c>
      <c r="AE1350" t="s">
        <v>114</v>
      </c>
    </row>
    <row r="1351" spans="1:31" x14ac:dyDescent="0.3">
      <c r="A1351" t="s">
        <v>78</v>
      </c>
      <c r="B1351" t="s">
        <v>36</v>
      </c>
      <c r="C1351">
        <v>58</v>
      </c>
      <c r="D1351">
        <v>1893</v>
      </c>
      <c r="E1351">
        <v>1</v>
      </c>
      <c r="F1351">
        <v>74</v>
      </c>
      <c r="G1351">
        <v>120</v>
      </c>
      <c r="H1351">
        <v>120</v>
      </c>
      <c r="I1351">
        <v>34.200000000000003</v>
      </c>
      <c r="J1351">
        <v>1</v>
      </c>
      <c r="K1351">
        <v>5950</v>
      </c>
      <c r="L1351">
        <v>4.3</v>
      </c>
      <c r="M1351">
        <v>21</v>
      </c>
      <c r="N1351">
        <v>10</v>
      </c>
      <c r="O1351">
        <v>1</v>
      </c>
      <c r="P1351">
        <v>7</v>
      </c>
      <c r="Q1351">
        <v>2017</v>
      </c>
      <c r="R1351">
        <v>7.5102040819999996</v>
      </c>
      <c r="S1351">
        <v>8000</v>
      </c>
      <c r="T1351">
        <v>59.9</v>
      </c>
      <c r="U1351">
        <v>4.0999999999999996</v>
      </c>
      <c r="V1351">
        <v>16.626428570000002</v>
      </c>
      <c r="W1351">
        <v>59.9</v>
      </c>
      <c r="X1351">
        <v>4.2</v>
      </c>
      <c r="Y1351">
        <v>16.111578949999998</v>
      </c>
      <c r="Z1351">
        <v>59.9</v>
      </c>
      <c r="AA1351">
        <v>4.0999999999999996</v>
      </c>
      <c r="AB1351">
        <v>15.392307690000001</v>
      </c>
      <c r="AC1351">
        <v>109.99</v>
      </c>
      <c r="AD1351" s="1">
        <v>42920</v>
      </c>
      <c r="AE1351" t="s">
        <v>114</v>
      </c>
    </row>
    <row r="1352" spans="1:31" x14ac:dyDescent="0.3">
      <c r="A1352" t="s">
        <v>45</v>
      </c>
      <c r="B1352" t="s">
        <v>33</v>
      </c>
      <c r="C1352">
        <v>35</v>
      </c>
      <c r="D1352">
        <v>514</v>
      </c>
      <c r="E1352">
        <v>10</v>
      </c>
      <c r="F1352">
        <v>29</v>
      </c>
      <c r="G1352">
        <v>197.38299999999998</v>
      </c>
      <c r="H1352">
        <v>1973.83</v>
      </c>
      <c r="I1352">
        <v>16.606000000000002</v>
      </c>
      <c r="J1352">
        <v>2</v>
      </c>
      <c r="K1352">
        <v>4338</v>
      </c>
      <c r="L1352">
        <v>3.8</v>
      </c>
      <c r="M1352">
        <v>21</v>
      </c>
      <c r="N1352">
        <v>10</v>
      </c>
      <c r="O1352">
        <v>1</v>
      </c>
      <c r="P1352">
        <v>7</v>
      </c>
      <c r="Q1352">
        <v>2017</v>
      </c>
      <c r="R1352">
        <v>6.7997841340000003</v>
      </c>
      <c r="S1352">
        <v>2856</v>
      </c>
      <c r="T1352">
        <v>161.5909091</v>
      </c>
      <c r="U1352">
        <v>4.2</v>
      </c>
      <c r="V1352">
        <v>15.525454549999999</v>
      </c>
      <c r="W1352">
        <v>197.38300000000001</v>
      </c>
      <c r="X1352">
        <v>3.8</v>
      </c>
      <c r="Y1352">
        <v>16.606000000000002</v>
      </c>
      <c r="Z1352">
        <v>197.38300000000001</v>
      </c>
      <c r="AA1352">
        <v>3.8</v>
      </c>
      <c r="AB1352">
        <v>16.606000000000002</v>
      </c>
      <c r="AC1352">
        <v>185</v>
      </c>
      <c r="AD1352" s="1">
        <v>42920</v>
      </c>
      <c r="AE1352" t="s">
        <v>115</v>
      </c>
    </row>
    <row r="1353" spans="1:31" x14ac:dyDescent="0.3">
      <c r="A1353" t="s">
        <v>25</v>
      </c>
      <c r="B1353" t="s">
        <v>26</v>
      </c>
      <c r="C1353">
        <v>56</v>
      </c>
      <c r="D1353">
        <v>162</v>
      </c>
      <c r="E1353">
        <v>59</v>
      </c>
      <c r="F1353">
        <v>123</v>
      </c>
      <c r="G1353">
        <v>205</v>
      </c>
      <c r="H1353">
        <v>12095</v>
      </c>
      <c r="I1353">
        <v>22.195932200000001</v>
      </c>
      <c r="J1353">
        <v>5</v>
      </c>
      <c r="K1353">
        <v>9750</v>
      </c>
      <c r="L1353">
        <v>4.4000000000000004</v>
      </c>
      <c r="M1353">
        <v>21</v>
      </c>
      <c r="N1353">
        <v>10</v>
      </c>
      <c r="O1353">
        <v>1</v>
      </c>
      <c r="P1353">
        <v>7</v>
      </c>
      <c r="Q1353">
        <v>2017</v>
      </c>
      <c r="R1353">
        <v>38.311688310000001</v>
      </c>
      <c r="S1353">
        <v>12600</v>
      </c>
      <c r="T1353">
        <v>89.9</v>
      </c>
      <c r="U1353">
        <v>3.9</v>
      </c>
      <c r="V1353">
        <v>13.993833329999999</v>
      </c>
      <c r="W1353">
        <v>205</v>
      </c>
      <c r="X1353">
        <v>4.4000000000000004</v>
      </c>
      <c r="Y1353">
        <v>22.195932200000001</v>
      </c>
      <c r="Z1353">
        <v>45.95</v>
      </c>
      <c r="AA1353">
        <v>4</v>
      </c>
      <c r="AB1353">
        <v>14.84</v>
      </c>
      <c r="AC1353">
        <v>209</v>
      </c>
      <c r="AD1353" s="1">
        <v>42920</v>
      </c>
      <c r="AE1353" t="s">
        <v>114</v>
      </c>
    </row>
    <row r="1354" spans="1:31" x14ac:dyDescent="0.3">
      <c r="A1354" t="s">
        <v>67</v>
      </c>
      <c r="B1354" t="s">
        <v>33</v>
      </c>
      <c r="C1354">
        <v>33</v>
      </c>
      <c r="D1354">
        <v>523</v>
      </c>
      <c r="E1354">
        <v>11</v>
      </c>
      <c r="F1354">
        <v>29</v>
      </c>
      <c r="G1354">
        <v>161.59090909090909</v>
      </c>
      <c r="H1354">
        <v>1777.5</v>
      </c>
      <c r="I1354">
        <v>15.525454549999999</v>
      </c>
      <c r="J1354">
        <v>3</v>
      </c>
      <c r="K1354">
        <v>584</v>
      </c>
      <c r="L1354">
        <v>4.2</v>
      </c>
      <c r="M1354">
        <v>21</v>
      </c>
      <c r="N1354">
        <v>10</v>
      </c>
      <c r="O1354">
        <v>1</v>
      </c>
      <c r="P1354">
        <v>7</v>
      </c>
      <c r="Q1354">
        <v>2017</v>
      </c>
      <c r="R1354">
        <v>10.47341115</v>
      </c>
      <c r="S1354">
        <v>2288</v>
      </c>
      <c r="T1354">
        <v>134.9</v>
      </c>
      <c r="U1354">
        <v>4.2</v>
      </c>
      <c r="V1354">
        <v>15.525454549999999</v>
      </c>
      <c r="W1354">
        <v>161.5909091</v>
      </c>
      <c r="X1354">
        <v>4.2</v>
      </c>
      <c r="Y1354">
        <v>15.525454549999999</v>
      </c>
      <c r="Z1354">
        <v>197.38300000000001</v>
      </c>
      <c r="AA1354">
        <v>3.8</v>
      </c>
      <c r="AB1354">
        <v>16.606000000000002</v>
      </c>
      <c r="AC1354">
        <v>163</v>
      </c>
      <c r="AD1354" s="1">
        <v>42920</v>
      </c>
      <c r="AE1354" t="s">
        <v>122</v>
      </c>
    </row>
    <row r="1355" spans="1:31" x14ac:dyDescent="0.3">
      <c r="A1355" t="s">
        <v>27</v>
      </c>
      <c r="B1355" t="s">
        <v>36</v>
      </c>
      <c r="C1355">
        <v>58</v>
      </c>
      <c r="D1355">
        <v>340</v>
      </c>
      <c r="E1355">
        <v>19</v>
      </c>
      <c r="F1355">
        <v>74</v>
      </c>
      <c r="G1355">
        <v>59.9</v>
      </c>
      <c r="H1355">
        <v>1138.0999999999999</v>
      </c>
      <c r="I1355">
        <v>16.03052632</v>
      </c>
      <c r="J1355">
        <v>2</v>
      </c>
      <c r="K1355">
        <v>1500</v>
      </c>
      <c r="L1355">
        <v>4</v>
      </c>
      <c r="M1355">
        <v>21</v>
      </c>
      <c r="N1355">
        <v>10</v>
      </c>
      <c r="O1355">
        <v>1</v>
      </c>
      <c r="P1355">
        <v>7</v>
      </c>
      <c r="Q1355">
        <v>2017</v>
      </c>
      <c r="R1355">
        <v>7.2610239720000003</v>
      </c>
      <c r="S1355">
        <v>19800</v>
      </c>
      <c r="T1355">
        <v>53.9</v>
      </c>
      <c r="U1355">
        <v>4.0999999999999996</v>
      </c>
      <c r="V1355">
        <v>16.626428570000002</v>
      </c>
      <c r="W1355">
        <v>59.9</v>
      </c>
      <c r="X1355">
        <v>4.2</v>
      </c>
      <c r="Y1355">
        <v>16.111578949999998</v>
      </c>
      <c r="Z1355">
        <v>59.9</v>
      </c>
      <c r="AA1355">
        <v>4.0999999999999996</v>
      </c>
      <c r="AB1355">
        <v>15.392307690000001</v>
      </c>
      <c r="AC1355">
        <v>59.9</v>
      </c>
      <c r="AD1355" s="1">
        <v>42920</v>
      </c>
      <c r="AE1355" t="s">
        <v>115</v>
      </c>
    </row>
    <row r="1356" spans="1:31" x14ac:dyDescent="0.3">
      <c r="A1356" t="s">
        <v>78</v>
      </c>
      <c r="B1356" t="s">
        <v>36</v>
      </c>
      <c r="C1356">
        <v>58</v>
      </c>
      <c r="D1356">
        <v>1893</v>
      </c>
      <c r="E1356">
        <v>1</v>
      </c>
      <c r="F1356">
        <v>74</v>
      </c>
      <c r="G1356">
        <v>120</v>
      </c>
      <c r="H1356">
        <v>120</v>
      </c>
      <c r="I1356">
        <v>34.200000000000003</v>
      </c>
      <c r="J1356">
        <v>1</v>
      </c>
      <c r="K1356">
        <v>5950</v>
      </c>
      <c r="L1356">
        <v>4.3</v>
      </c>
      <c r="M1356">
        <v>21</v>
      </c>
      <c r="N1356">
        <v>10</v>
      </c>
      <c r="O1356">
        <v>1</v>
      </c>
      <c r="P1356">
        <v>7</v>
      </c>
      <c r="Q1356">
        <v>2017</v>
      </c>
      <c r="R1356">
        <v>7.5102040819999996</v>
      </c>
      <c r="S1356">
        <v>8000</v>
      </c>
      <c r="T1356">
        <v>59.9</v>
      </c>
      <c r="U1356">
        <v>4.0999999999999996</v>
      </c>
      <c r="V1356">
        <v>16.626428570000002</v>
      </c>
      <c r="W1356">
        <v>59.9</v>
      </c>
      <c r="X1356">
        <v>4.2</v>
      </c>
      <c r="Y1356">
        <v>16.111578949999998</v>
      </c>
      <c r="Z1356">
        <v>59.9</v>
      </c>
      <c r="AA1356">
        <v>4.0999999999999996</v>
      </c>
      <c r="AB1356">
        <v>15.392307690000001</v>
      </c>
      <c r="AC1356">
        <v>109.99</v>
      </c>
      <c r="AD1356" s="1">
        <v>42919</v>
      </c>
      <c r="AE1356" t="s">
        <v>114</v>
      </c>
    </row>
    <row r="1357" spans="1:31" x14ac:dyDescent="0.3">
      <c r="A1357" t="s">
        <v>62</v>
      </c>
      <c r="B1357" t="s">
        <v>32</v>
      </c>
      <c r="C1357">
        <v>48</v>
      </c>
      <c r="D1357">
        <v>575</v>
      </c>
      <c r="E1357">
        <v>29</v>
      </c>
      <c r="F1357">
        <v>61</v>
      </c>
      <c r="G1357">
        <v>19.990000000000002</v>
      </c>
      <c r="H1357">
        <v>579.71</v>
      </c>
      <c r="I1357">
        <v>11.135172409999999</v>
      </c>
      <c r="J1357">
        <v>1</v>
      </c>
      <c r="K1357">
        <v>100</v>
      </c>
      <c r="L1357">
        <v>4.3</v>
      </c>
      <c r="M1357">
        <v>21</v>
      </c>
      <c r="N1357">
        <v>10</v>
      </c>
      <c r="O1357">
        <v>1</v>
      </c>
      <c r="P1357">
        <v>7</v>
      </c>
      <c r="Q1357">
        <v>2017</v>
      </c>
      <c r="R1357">
        <v>9.1230158729999999</v>
      </c>
      <c r="S1357">
        <v>4500</v>
      </c>
      <c r="T1357">
        <v>19.989999999999998</v>
      </c>
      <c r="U1357">
        <v>4.3</v>
      </c>
      <c r="V1357">
        <v>11.135172409999999</v>
      </c>
      <c r="W1357">
        <v>89.99</v>
      </c>
      <c r="X1357">
        <v>4.0999999999999996</v>
      </c>
      <c r="Y1357">
        <v>12.11882353</v>
      </c>
      <c r="Z1357">
        <v>59.256666670000001</v>
      </c>
      <c r="AA1357">
        <v>3.9</v>
      </c>
      <c r="AB1357">
        <v>17.998000000000001</v>
      </c>
      <c r="AC1357">
        <v>19.989999999999998</v>
      </c>
      <c r="AD1357" s="1">
        <v>42919</v>
      </c>
      <c r="AE1357" t="s">
        <v>122</v>
      </c>
    </row>
    <row r="1358" spans="1:31" x14ac:dyDescent="0.3">
      <c r="A1358" t="s">
        <v>43</v>
      </c>
      <c r="B1358" t="s">
        <v>33</v>
      </c>
      <c r="C1358">
        <v>59</v>
      </c>
      <c r="D1358">
        <v>319</v>
      </c>
      <c r="E1358">
        <v>1</v>
      </c>
      <c r="F1358">
        <v>29</v>
      </c>
      <c r="G1358">
        <v>78</v>
      </c>
      <c r="H1358">
        <v>78</v>
      </c>
      <c r="I1358">
        <v>14.3</v>
      </c>
      <c r="J1358">
        <v>4</v>
      </c>
      <c r="K1358">
        <v>250</v>
      </c>
      <c r="L1358">
        <v>3.9</v>
      </c>
      <c r="M1358">
        <v>21</v>
      </c>
      <c r="N1358">
        <v>10</v>
      </c>
      <c r="O1358">
        <v>1</v>
      </c>
      <c r="P1358">
        <v>7</v>
      </c>
      <c r="Q1358">
        <v>2017</v>
      </c>
      <c r="R1358">
        <v>16.76944159</v>
      </c>
      <c r="S1358">
        <v>640</v>
      </c>
      <c r="T1358">
        <v>161.5909091</v>
      </c>
      <c r="U1358">
        <v>4.2</v>
      </c>
      <c r="V1358">
        <v>15.525454549999999</v>
      </c>
      <c r="W1358">
        <v>78</v>
      </c>
      <c r="X1358">
        <v>3.9</v>
      </c>
      <c r="Y1358">
        <v>14.3</v>
      </c>
      <c r="Z1358">
        <v>197.38300000000001</v>
      </c>
      <c r="AA1358">
        <v>3.8</v>
      </c>
      <c r="AB1358">
        <v>16.606000000000002</v>
      </c>
      <c r="AC1358">
        <v>78</v>
      </c>
      <c r="AD1358" s="1">
        <v>42919</v>
      </c>
      <c r="AE1358" t="s">
        <v>116</v>
      </c>
    </row>
    <row r="1359" spans="1:31" x14ac:dyDescent="0.3">
      <c r="A1359" t="s">
        <v>70</v>
      </c>
      <c r="B1359" t="s">
        <v>26</v>
      </c>
      <c r="C1359">
        <v>39</v>
      </c>
      <c r="D1359">
        <v>161</v>
      </c>
      <c r="E1359">
        <v>6</v>
      </c>
      <c r="F1359">
        <v>123</v>
      </c>
      <c r="G1359">
        <v>45.949999999999996</v>
      </c>
      <c r="H1359">
        <v>275.7</v>
      </c>
      <c r="I1359">
        <v>14.84</v>
      </c>
      <c r="J1359">
        <v>2</v>
      </c>
      <c r="K1359">
        <v>350</v>
      </c>
      <c r="L1359">
        <v>4</v>
      </c>
      <c r="M1359">
        <v>21</v>
      </c>
      <c r="N1359">
        <v>10</v>
      </c>
      <c r="O1359">
        <v>1</v>
      </c>
      <c r="P1359">
        <v>7</v>
      </c>
      <c r="Q1359">
        <v>2017</v>
      </c>
      <c r="R1359">
        <v>12.07165109</v>
      </c>
      <c r="S1359">
        <v>3800</v>
      </c>
      <c r="T1359">
        <v>89.9</v>
      </c>
      <c r="U1359">
        <v>3.9</v>
      </c>
      <c r="V1359">
        <v>13.993833329999999</v>
      </c>
      <c r="W1359">
        <v>205</v>
      </c>
      <c r="X1359">
        <v>4.4000000000000004</v>
      </c>
      <c r="Y1359">
        <v>22.195932200000001</v>
      </c>
      <c r="Z1359">
        <v>45.95</v>
      </c>
      <c r="AA1359">
        <v>4</v>
      </c>
      <c r="AB1359">
        <v>14.84</v>
      </c>
      <c r="AC1359">
        <v>45.95</v>
      </c>
      <c r="AD1359" s="1">
        <v>42919</v>
      </c>
      <c r="AE1359" t="s">
        <v>116</v>
      </c>
    </row>
    <row r="1360" spans="1:31" x14ac:dyDescent="0.3">
      <c r="A1360" t="s">
        <v>51</v>
      </c>
      <c r="B1360" t="s">
        <v>36</v>
      </c>
      <c r="C1360">
        <v>57</v>
      </c>
      <c r="D1360">
        <v>339</v>
      </c>
      <c r="E1360">
        <v>4</v>
      </c>
      <c r="F1360">
        <v>74</v>
      </c>
      <c r="G1360">
        <v>59.9</v>
      </c>
      <c r="H1360">
        <v>239.6</v>
      </c>
      <c r="I1360">
        <v>17.670000000000002</v>
      </c>
      <c r="J1360">
        <v>2</v>
      </c>
      <c r="K1360">
        <v>1800</v>
      </c>
      <c r="L1360">
        <v>4.2</v>
      </c>
      <c r="M1360">
        <v>21</v>
      </c>
      <c r="N1360">
        <v>10</v>
      </c>
      <c r="O1360">
        <v>1</v>
      </c>
      <c r="P1360">
        <v>7</v>
      </c>
      <c r="Q1360">
        <v>2017</v>
      </c>
      <c r="R1360">
        <v>8.711433757</v>
      </c>
      <c r="S1360">
        <v>32560</v>
      </c>
      <c r="T1360">
        <v>59.9</v>
      </c>
      <c r="U1360">
        <v>4.0999999999999996</v>
      </c>
      <c r="V1360">
        <v>16.626428570000002</v>
      </c>
      <c r="W1360">
        <v>59.9</v>
      </c>
      <c r="X1360">
        <v>4.2</v>
      </c>
      <c r="Y1360">
        <v>16.111578949999998</v>
      </c>
      <c r="Z1360">
        <v>59.9</v>
      </c>
      <c r="AA1360">
        <v>4.0999999999999996</v>
      </c>
      <c r="AB1360">
        <v>15.392307690000001</v>
      </c>
      <c r="AC1360">
        <v>59.85</v>
      </c>
      <c r="AD1360" s="1">
        <v>42919</v>
      </c>
      <c r="AE1360" t="s">
        <v>123</v>
      </c>
    </row>
    <row r="1361" spans="1:31" x14ac:dyDescent="0.3">
      <c r="A1361" t="s">
        <v>53</v>
      </c>
      <c r="B1361" t="s">
        <v>36</v>
      </c>
      <c r="C1361">
        <v>47</v>
      </c>
      <c r="D1361">
        <v>1893</v>
      </c>
      <c r="E1361">
        <v>2</v>
      </c>
      <c r="F1361">
        <v>74</v>
      </c>
      <c r="G1361">
        <v>120</v>
      </c>
      <c r="H1361">
        <v>240</v>
      </c>
      <c r="I1361">
        <v>36.28</v>
      </c>
      <c r="J1361">
        <v>1</v>
      </c>
      <c r="K1361">
        <v>6050</v>
      </c>
      <c r="L1361">
        <v>4.0999999999999996</v>
      </c>
      <c r="M1361">
        <v>21</v>
      </c>
      <c r="N1361">
        <v>10</v>
      </c>
      <c r="O1361">
        <v>1</v>
      </c>
      <c r="P1361">
        <v>7</v>
      </c>
      <c r="Q1361">
        <v>2017</v>
      </c>
      <c r="R1361">
        <v>5.2049512990000002</v>
      </c>
      <c r="S1361">
        <v>8000</v>
      </c>
      <c r="T1361">
        <v>59.9</v>
      </c>
      <c r="U1361">
        <v>4.0999999999999996</v>
      </c>
      <c r="V1361">
        <v>16.626428570000002</v>
      </c>
      <c r="W1361">
        <v>59.9</v>
      </c>
      <c r="X1361">
        <v>4.2</v>
      </c>
      <c r="Y1361">
        <v>16.111578949999998</v>
      </c>
      <c r="Z1361">
        <v>59.9</v>
      </c>
      <c r="AA1361">
        <v>4.0999999999999996</v>
      </c>
      <c r="AB1361">
        <v>15.392307690000001</v>
      </c>
      <c r="AC1361">
        <v>119.99</v>
      </c>
      <c r="AD1361" s="1">
        <v>42918</v>
      </c>
      <c r="AE1361" t="s">
        <v>115</v>
      </c>
    </row>
    <row r="1362" spans="1:31" x14ac:dyDescent="0.3">
      <c r="A1362" t="s">
        <v>42</v>
      </c>
      <c r="B1362" t="s">
        <v>32</v>
      </c>
      <c r="C1362">
        <v>59</v>
      </c>
      <c r="D1362">
        <v>492</v>
      </c>
      <c r="E1362">
        <v>15</v>
      </c>
      <c r="F1362">
        <v>61</v>
      </c>
      <c r="G1362">
        <v>59.256666666666668</v>
      </c>
      <c r="H1362">
        <v>888.85</v>
      </c>
      <c r="I1362">
        <v>17.998000000000001</v>
      </c>
      <c r="J1362">
        <v>2</v>
      </c>
      <c r="K1362">
        <v>200</v>
      </c>
      <c r="L1362">
        <v>3.9</v>
      </c>
      <c r="M1362">
        <v>21</v>
      </c>
      <c r="N1362">
        <v>10</v>
      </c>
      <c r="O1362">
        <v>1</v>
      </c>
      <c r="P1362">
        <v>7</v>
      </c>
      <c r="Q1362">
        <v>2017</v>
      </c>
      <c r="R1362">
        <v>6.0714285710000002</v>
      </c>
      <c r="S1362">
        <v>3960</v>
      </c>
      <c r="T1362">
        <v>19.989999999999998</v>
      </c>
      <c r="U1362">
        <v>4.3</v>
      </c>
      <c r="V1362">
        <v>11.135172409999999</v>
      </c>
      <c r="W1362">
        <v>89.99</v>
      </c>
      <c r="X1362">
        <v>4.0999999999999996</v>
      </c>
      <c r="Y1362">
        <v>12.11882353</v>
      </c>
      <c r="Z1362">
        <v>59.256666670000001</v>
      </c>
      <c r="AA1362">
        <v>3.9</v>
      </c>
      <c r="AB1362">
        <v>17.998000000000001</v>
      </c>
      <c r="AC1362">
        <v>58.799523809999997</v>
      </c>
      <c r="AD1362" s="1">
        <v>42918</v>
      </c>
      <c r="AE1362" t="s">
        <v>115</v>
      </c>
    </row>
    <row r="1363" spans="1:31" x14ac:dyDescent="0.3">
      <c r="A1363" t="s">
        <v>67</v>
      </c>
      <c r="B1363" t="s">
        <v>33</v>
      </c>
      <c r="C1363">
        <v>33</v>
      </c>
      <c r="D1363">
        <v>523</v>
      </c>
      <c r="E1363">
        <v>11</v>
      </c>
      <c r="F1363">
        <v>29</v>
      </c>
      <c r="G1363">
        <v>161.59090909090909</v>
      </c>
      <c r="H1363">
        <v>1777.5</v>
      </c>
      <c r="I1363">
        <v>15.525454549999999</v>
      </c>
      <c r="J1363">
        <v>3</v>
      </c>
      <c r="K1363">
        <v>584</v>
      </c>
      <c r="L1363">
        <v>4.2</v>
      </c>
      <c r="M1363">
        <v>21</v>
      </c>
      <c r="N1363">
        <v>10</v>
      </c>
      <c r="O1363">
        <v>1</v>
      </c>
      <c r="P1363">
        <v>7</v>
      </c>
      <c r="Q1363">
        <v>2017</v>
      </c>
      <c r="R1363">
        <v>10.47341115</v>
      </c>
      <c r="S1363">
        <v>2288</v>
      </c>
      <c r="T1363">
        <v>134.9</v>
      </c>
      <c r="U1363">
        <v>4.2</v>
      </c>
      <c r="V1363">
        <v>15.525454549999999</v>
      </c>
      <c r="W1363">
        <v>161.5909091</v>
      </c>
      <c r="X1363">
        <v>4.2</v>
      </c>
      <c r="Y1363">
        <v>15.525454549999999</v>
      </c>
      <c r="Z1363">
        <v>197.38300000000001</v>
      </c>
      <c r="AA1363">
        <v>3.8</v>
      </c>
      <c r="AB1363">
        <v>16.606000000000002</v>
      </c>
      <c r="AC1363">
        <v>163</v>
      </c>
      <c r="AD1363" s="1">
        <v>42918</v>
      </c>
      <c r="AE1363" t="s">
        <v>122</v>
      </c>
    </row>
    <row r="1364" spans="1:31" x14ac:dyDescent="0.3">
      <c r="A1364" t="s">
        <v>37</v>
      </c>
      <c r="B1364" t="s">
        <v>36</v>
      </c>
      <c r="C1364">
        <v>59</v>
      </c>
      <c r="D1364">
        <v>341</v>
      </c>
      <c r="E1364">
        <v>19</v>
      </c>
      <c r="F1364">
        <v>61</v>
      </c>
      <c r="G1364">
        <v>59.9</v>
      </c>
      <c r="H1364">
        <v>1138.0999999999999</v>
      </c>
      <c r="I1364">
        <v>16.111578949999998</v>
      </c>
      <c r="J1364">
        <v>2</v>
      </c>
      <c r="K1364">
        <v>1750</v>
      </c>
      <c r="L1364">
        <v>4.2</v>
      </c>
      <c r="M1364">
        <v>21</v>
      </c>
      <c r="N1364">
        <v>10</v>
      </c>
      <c r="O1364">
        <v>1</v>
      </c>
      <c r="P1364">
        <v>7</v>
      </c>
      <c r="Q1364">
        <v>2017</v>
      </c>
      <c r="R1364">
        <v>8.4076669850000005</v>
      </c>
      <c r="S1364">
        <v>32560</v>
      </c>
      <c r="T1364">
        <v>59.9</v>
      </c>
      <c r="U1364">
        <v>4.0999999999999996</v>
      </c>
      <c r="V1364">
        <v>16.626428570000002</v>
      </c>
      <c r="W1364">
        <v>59.9</v>
      </c>
      <c r="X1364">
        <v>4.2</v>
      </c>
      <c r="Y1364">
        <v>16.111578949999998</v>
      </c>
      <c r="Z1364">
        <v>59.9</v>
      </c>
      <c r="AA1364">
        <v>4.0999999999999996</v>
      </c>
      <c r="AB1364">
        <v>15.392307690000001</v>
      </c>
      <c r="AC1364">
        <v>59.9</v>
      </c>
      <c r="AD1364" s="1">
        <v>42918</v>
      </c>
      <c r="AE1364" t="s">
        <v>123</v>
      </c>
    </row>
    <row r="1365" spans="1:31" x14ac:dyDescent="0.3">
      <c r="A1365" t="s">
        <v>39</v>
      </c>
      <c r="B1365" t="s">
        <v>40</v>
      </c>
      <c r="C1365">
        <v>40</v>
      </c>
      <c r="D1365">
        <v>1456</v>
      </c>
      <c r="E1365">
        <v>1</v>
      </c>
      <c r="F1365">
        <v>42</v>
      </c>
      <c r="G1365">
        <v>134.99</v>
      </c>
      <c r="H1365">
        <v>134.99</v>
      </c>
      <c r="I1365">
        <v>18.754999999999999</v>
      </c>
      <c r="J1365">
        <v>1</v>
      </c>
      <c r="K1365">
        <v>2425</v>
      </c>
      <c r="L1365">
        <v>3.8</v>
      </c>
      <c r="M1365">
        <v>21</v>
      </c>
      <c r="N1365">
        <v>10</v>
      </c>
      <c r="O1365">
        <v>1</v>
      </c>
      <c r="P1365">
        <v>7</v>
      </c>
      <c r="Q1365">
        <v>2017</v>
      </c>
      <c r="R1365">
        <v>1.428571429</v>
      </c>
      <c r="S1365">
        <v>16530</v>
      </c>
      <c r="T1365">
        <v>99.99</v>
      </c>
      <c r="U1365">
        <v>4.2</v>
      </c>
      <c r="V1365">
        <v>16.529090910000001</v>
      </c>
      <c r="W1365">
        <v>129.99</v>
      </c>
      <c r="X1365">
        <v>4.3</v>
      </c>
      <c r="Y1365">
        <v>18.715624999999999</v>
      </c>
      <c r="Z1365">
        <v>134.99</v>
      </c>
      <c r="AA1365">
        <v>3.8</v>
      </c>
      <c r="AB1365">
        <v>15.7</v>
      </c>
      <c r="AC1365">
        <v>134.94</v>
      </c>
      <c r="AD1365" s="1">
        <v>42917</v>
      </c>
      <c r="AE1365" t="s">
        <v>115</v>
      </c>
    </row>
    <row r="1366" spans="1:31" x14ac:dyDescent="0.3">
      <c r="A1366" t="s">
        <v>83</v>
      </c>
      <c r="B1366" t="s">
        <v>36</v>
      </c>
      <c r="C1366">
        <v>36</v>
      </c>
      <c r="D1366">
        <v>450</v>
      </c>
      <c r="E1366">
        <v>10</v>
      </c>
      <c r="F1366">
        <v>74</v>
      </c>
      <c r="G1366">
        <v>89</v>
      </c>
      <c r="H1366">
        <v>890</v>
      </c>
      <c r="I1366">
        <v>39.155999999999999</v>
      </c>
      <c r="J1366">
        <v>1</v>
      </c>
      <c r="K1366">
        <v>9000</v>
      </c>
      <c r="L1366">
        <v>4.0999999999999996</v>
      </c>
      <c r="M1366">
        <v>21</v>
      </c>
      <c r="N1366">
        <v>10</v>
      </c>
      <c r="O1366">
        <v>1</v>
      </c>
      <c r="P1366">
        <v>7</v>
      </c>
      <c r="Q1366">
        <v>2017</v>
      </c>
      <c r="R1366">
        <v>9.5238095240000007</v>
      </c>
      <c r="S1366">
        <v>19656</v>
      </c>
      <c r="T1366">
        <v>59.9</v>
      </c>
      <c r="U1366">
        <v>4.0999999999999996</v>
      </c>
      <c r="V1366">
        <v>16.626428570000002</v>
      </c>
      <c r="W1366">
        <v>59.9</v>
      </c>
      <c r="X1366">
        <v>4.2</v>
      </c>
      <c r="Y1366">
        <v>16.111578949999998</v>
      </c>
      <c r="Z1366">
        <v>59.9</v>
      </c>
      <c r="AA1366">
        <v>4.0999999999999996</v>
      </c>
      <c r="AB1366">
        <v>15.392307690000001</v>
      </c>
      <c r="AC1366">
        <v>89</v>
      </c>
      <c r="AD1366" s="1">
        <v>42917</v>
      </c>
      <c r="AE1366" t="s">
        <v>115</v>
      </c>
    </row>
    <row r="1367" spans="1:31" x14ac:dyDescent="0.3">
      <c r="A1367" t="s">
        <v>62</v>
      </c>
      <c r="B1367" t="s">
        <v>32</v>
      </c>
      <c r="C1367">
        <v>48</v>
      </c>
      <c r="D1367">
        <v>575</v>
      </c>
      <c r="E1367">
        <v>29</v>
      </c>
      <c r="F1367">
        <v>61</v>
      </c>
      <c r="G1367">
        <v>19.990000000000002</v>
      </c>
      <c r="H1367">
        <v>579.71</v>
      </c>
      <c r="I1367">
        <v>11.135172409999999</v>
      </c>
      <c r="J1367">
        <v>1</v>
      </c>
      <c r="K1367">
        <v>100</v>
      </c>
      <c r="L1367">
        <v>4.3</v>
      </c>
      <c r="M1367">
        <v>21</v>
      </c>
      <c r="N1367">
        <v>10</v>
      </c>
      <c r="O1367">
        <v>1</v>
      </c>
      <c r="P1367">
        <v>7</v>
      </c>
      <c r="Q1367">
        <v>2017</v>
      </c>
      <c r="R1367">
        <v>9.1230158729999999</v>
      </c>
      <c r="S1367">
        <v>4500</v>
      </c>
      <c r="T1367">
        <v>19.989999999999998</v>
      </c>
      <c r="U1367">
        <v>4.3</v>
      </c>
      <c r="V1367">
        <v>11.135172409999999</v>
      </c>
      <c r="W1367">
        <v>89.99</v>
      </c>
      <c r="X1367">
        <v>4.0999999999999996</v>
      </c>
      <c r="Y1367">
        <v>12.11882353</v>
      </c>
      <c r="Z1367">
        <v>59.256666670000001</v>
      </c>
      <c r="AA1367">
        <v>3.9</v>
      </c>
      <c r="AB1367">
        <v>17.998000000000001</v>
      </c>
      <c r="AC1367">
        <v>19.989999999999998</v>
      </c>
      <c r="AD1367" s="1">
        <v>42917</v>
      </c>
      <c r="AE1367" t="s">
        <v>122</v>
      </c>
    </row>
    <row r="1368" spans="1:31" x14ac:dyDescent="0.3">
      <c r="A1368" t="s">
        <v>42</v>
      </c>
      <c r="B1368" t="s">
        <v>32</v>
      </c>
      <c r="C1368">
        <v>59</v>
      </c>
      <c r="D1368">
        <v>492</v>
      </c>
      <c r="E1368">
        <v>15</v>
      </c>
      <c r="F1368">
        <v>61</v>
      </c>
      <c r="G1368">
        <v>59.256666666666668</v>
      </c>
      <c r="H1368">
        <v>888.85</v>
      </c>
      <c r="I1368">
        <v>17.998000000000001</v>
      </c>
      <c r="J1368">
        <v>2</v>
      </c>
      <c r="K1368">
        <v>200</v>
      </c>
      <c r="L1368">
        <v>3.9</v>
      </c>
      <c r="M1368">
        <v>21</v>
      </c>
      <c r="N1368">
        <v>10</v>
      </c>
      <c r="O1368">
        <v>1</v>
      </c>
      <c r="P1368">
        <v>7</v>
      </c>
      <c r="Q1368">
        <v>2017</v>
      </c>
      <c r="R1368">
        <v>6.0714285710000002</v>
      </c>
      <c r="S1368">
        <v>3960</v>
      </c>
      <c r="T1368">
        <v>19.989999999999998</v>
      </c>
      <c r="U1368">
        <v>4.3</v>
      </c>
      <c r="V1368">
        <v>11.135172409999999</v>
      </c>
      <c r="W1368">
        <v>89.99</v>
      </c>
      <c r="X1368">
        <v>4.0999999999999996</v>
      </c>
      <c r="Y1368">
        <v>12.11882353</v>
      </c>
      <c r="Z1368">
        <v>59.256666670000001</v>
      </c>
      <c r="AA1368">
        <v>3.9</v>
      </c>
      <c r="AB1368">
        <v>17.998000000000001</v>
      </c>
      <c r="AC1368">
        <v>58.799523809999997</v>
      </c>
      <c r="AD1368" s="1">
        <v>42917</v>
      </c>
      <c r="AE1368" t="s">
        <v>115</v>
      </c>
    </row>
    <row r="1369" spans="1:31" x14ac:dyDescent="0.3">
      <c r="A1369" t="s">
        <v>60</v>
      </c>
      <c r="B1369" t="s">
        <v>33</v>
      </c>
      <c r="C1369">
        <v>35</v>
      </c>
      <c r="D1369">
        <v>591</v>
      </c>
      <c r="E1369">
        <v>5</v>
      </c>
      <c r="F1369">
        <v>17</v>
      </c>
      <c r="G1369">
        <v>157.99</v>
      </c>
      <c r="H1369">
        <v>789.95</v>
      </c>
      <c r="I1369">
        <v>13.91</v>
      </c>
      <c r="J1369">
        <v>3</v>
      </c>
      <c r="K1369">
        <v>444</v>
      </c>
      <c r="L1369">
        <v>4</v>
      </c>
      <c r="M1369">
        <v>22</v>
      </c>
      <c r="N1369">
        <v>8</v>
      </c>
      <c r="O1369">
        <v>1</v>
      </c>
      <c r="P1369">
        <v>6</v>
      </c>
      <c r="Q1369">
        <v>2017</v>
      </c>
      <c r="R1369">
        <v>4.0728228230000001</v>
      </c>
      <c r="S1369">
        <v>4480</v>
      </c>
      <c r="T1369">
        <v>163</v>
      </c>
      <c r="U1369">
        <v>4.2</v>
      </c>
      <c r="V1369">
        <v>14.265000000000001</v>
      </c>
      <c r="W1369">
        <v>157.99</v>
      </c>
      <c r="X1369">
        <v>4</v>
      </c>
      <c r="Y1369">
        <v>13.91</v>
      </c>
      <c r="Z1369">
        <v>185</v>
      </c>
      <c r="AA1369">
        <v>3.8</v>
      </c>
      <c r="AB1369">
        <v>14.74</v>
      </c>
      <c r="AC1369">
        <v>157.94</v>
      </c>
      <c r="AD1369" s="1">
        <v>42915</v>
      </c>
      <c r="AE1369" t="s">
        <v>122</v>
      </c>
    </row>
    <row r="1370" spans="1:31" x14ac:dyDescent="0.3">
      <c r="A1370" t="s">
        <v>25</v>
      </c>
      <c r="B1370" t="s">
        <v>26</v>
      </c>
      <c r="C1370">
        <v>56</v>
      </c>
      <c r="D1370">
        <v>162</v>
      </c>
      <c r="E1370">
        <v>10</v>
      </c>
      <c r="F1370">
        <v>61</v>
      </c>
      <c r="G1370">
        <v>209</v>
      </c>
      <c r="H1370">
        <v>2090</v>
      </c>
      <c r="I1370">
        <v>21.321999999999999</v>
      </c>
      <c r="J1370">
        <v>5</v>
      </c>
      <c r="K1370">
        <v>9750</v>
      </c>
      <c r="L1370">
        <v>4.4000000000000004</v>
      </c>
      <c r="M1370">
        <v>22</v>
      </c>
      <c r="N1370">
        <v>8</v>
      </c>
      <c r="O1370">
        <v>1</v>
      </c>
      <c r="P1370">
        <v>6</v>
      </c>
      <c r="Q1370">
        <v>2017</v>
      </c>
      <c r="R1370">
        <v>6.493506494</v>
      </c>
      <c r="S1370">
        <v>12600</v>
      </c>
      <c r="T1370">
        <v>89.9</v>
      </c>
      <c r="U1370">
        <v>3.9</v>
      </c>
      <c r="V1370">
        <v>14.769215689999999</v>
      </c>
      <c r="W1370">
        <v>209</v>
      </c>
      <c r="X1370">
        <v>4.4000000000000004</v>
      </c>
      <c r="Y1370">
        <v>21.321999999999999</v>
      </c>
      <c r="Z1370">
        <v>45.95</v>
      </c>
      <c r="AA1370">
        <v>4</v>
      </c>
      <c r="AB1370">
        <v>12.93333333</v>
      </c>
      <c r="AC1370">
        <v>215</v>
      </c>
      <c r="AD1370" s="1">
        <v>42915</v>
      </c>
      <c r="AE1370" t="s">
        <v>114</v>
      </c>
    </row>
    <row r="1371" spans="1:31" x14ac:dyDescent="0.3">
      <c r="A1371" t="s">
        <v>60</v>
      </c>
      <c r="B1371" t="s">
        <v>33</v>
      </c>
      <c r="C1371">
        <v>35</v>
      </c>
      <c r="D1371">
        <v>591</v>
      </c>
      <c r="E1371">
        <v>5</v>
      </c>
      <c r="F1371">
        <v>17</v>
      </c>
      <c r="G1371">
        <v>157.99</v>
      </c>
      <c r="H1371">
        <v>789.95</v>
      </c>
      <c r="I1371">
        <v>13.91</v>
      </c>
      <c r="J1371">
        <v>3</v>
      </c>
      <c r="K1371">
        <v>444</v>
      </c>
      <c r="L1371">
        <v>4</v>
      </c>
      <c r="M1371">
        <v>22</v>
      </c>
      <c r="N1371">
        <v>8</v>
      </c>
      <c r="O1371">
        <v>1</v>
      </c>
      <c r="P1371">
        <v>6</v>
      </c>
      <c r="Q1371">
        <v>2017</v>
      </c>
      <c r="R1371">
        <v>4.0728228230000001</v>
      </c>
      <c r="S1371">
        <v>4480</v>
      </c>
      <c r="T1371">
        <v>163</v>
      </c>
      <c r="U1371">
        <v>4.2</v>
      </c>
      <c r="V1371">
        <v>14.265000000000001</v>
      </c>
      <c r="W1371">
        <v>157.99</v>
      </c>
      <c r="X1371">
        <v>4</v>
      </c>
      <c r="Y1371">
        <v>13.91</v>
      </c>
      <c r="Z1371">
        <v>185</v>
      </c>
      <c r="AA1371">
        <v>3.8</v>
      </c>
      <c r="AB1371">
        <v>14.74</v>
      </c>
      <c r="AC1371">
        <v>157.94</v>
      </c>
      <c r="AD1371" s="1">
        <v>42914</v>
      </c>
      <c r="AE1371" t="s">
        <v>122</v>
      </c>
    </row>
    <row r="1372" spans="1:31" x14ac:dyDescent="0.3">
      <c r="A1372" t="s">
        <v>25</v>
      </c>
      <c r="B1372" t="s">
        <v>26</v>
      </c>
      <c r="C1372">
        <v>56</v>
      </c>
      <c r="D1372">
        <v>162</v>
      </c>
      <c r="E1372">
        <v>10</v>
      </c>
      <c r="F1372">
        <v>61</v>
      </c>
      <c r="G1372">
        <v>209</v>
      </c>
      <c r="H1372">
        <v>2090</v>
      </c>
      <c r="I1372">
        <v>21.321999999999999</v>
      </c>
      <c r="J1372">
        <v>5</v>
      </c>
      <c r="K1372">
        <v>9750</v>
      </c>
      <c r="L1372">
        <v>4.4000000000000004</v>
      </c>
      <c r="M1372">
        <v>22</v>
      </c>
      <c r="N1372">
        <v>8</v>
      </c>
      <c r="O1372">
        <v>1</v>
      </c>
      <c r="P1372">
        <v>6</v>
      </c>
      <c r="Q1372">
        <v>2017</v>
      </c>
      <c r="R1372">
        <v>6.493506494</v>
      </c>
      <c r="S1372">
        <v>12600</v>
      </c>
      <c r="T1372">
        <v>89.9</v>
      </c>
      <c r="U1372">
        <v>3.9</v>
      </c>
      <c r="V1372">
        <v>14.769215689999999</v>
      </c>
      <c r="W1372">
        <v>209</v>
      </c>
      <c r="X1372">
        <v>4.4000000000000004</v>
      </c>
      <c r="Y1372">
        <v>21.321999999999999</v>
      </c>
      <c r="Z1372">
        <v>45.95</v>
      </c>
      <c r="AA1372">
        <v>4</v>
      </c>
      <c r="AB1372">
        <v>12.93333333</v>
      </c>
      <c r="AC1372">
        <v>215</v>
      </c>
      <c r="AD1372" s="1">
        <v>42913</v>
      </c>
      <c r="AE1372" t="s">
        <v>114</v>
      </c>
    </row>
    <row r="1373" spans="1:31" x14ac:dyDescent="0.3">
      <c r="A1373" t="s">
        <v>43</v>
      </c>
      <c r="B1373" t="s">
        <v>33</v>
      </c>
      <c r="C1373">
        <v>59</v>
      </c>
      <c r="D1373">
        <v>319</v>
      </c>
      <c r="E1373">
        <v>3</v>
      </c>
      <c r="F1373">
        <v>17</v>
      </c>
      <c r="G1373">
        <v>78</v>
      </c>
      <c r="H1373">
        <v>234</v>
      </c>
      <c r="I1373">
        <v>10.3</v>
      </c>
      <c r="J1373">
        <v>4</v>
      </c>
      <c r="K1373">
        <v>250</v>
      </c>
      <c r="L1373">
        <v>3.9</v>
      </c>
      <c r="M1373">
        <v>22</v>
      </c>
      <c r="N1373">
        <v>8</v>
      </c>
      <c r="O1373">
        <v>1</v>
      </c>
      <c r="P1373">
        <v>6</v>
      </c>
      <c r="Q1373">
        <v>2017</v>
      </c>
      <c r="R1373">
        <v>21.17163412</v>
      </c>
      <c r="S1373">
        <v>640</v>
      </c>
      <c r="T1373">
        <v>163</v>
      </c>
      <c r="U1373">
        <v>4.2</v>
      </c>
      <c r="V1373">
        <v>14.265000000000001</v>
      </c>
      <c r="W1373">
        <v>78</v>
      </c>
      <c r="X1373">
        <v>3.9</v>
      </c>
      <c r="Y1373">
        <v>10.3</v>
      </c>
      <c r="Z1373">
        <v>185</v>
      </c>
      <c r="AA1373">
        <v>3.8</v>
      </c>
      <c r="AB1373">
        <v>14.74</v>
      </c>
      <c r="AC1373">
        <v>77.95</v>
      </c>
      <c r="AD1373" s="1">
        <v>42912</v>
      </c>
      <c r="AE1373" t="s">
        <v>116</v>
      </c>
    </row>
    <row r="1374" spans="1:31" x14ac:dyDescent="0.3">
      <c r="A1374" t="s">
        <v>42</v>
      </c>
      <c r="B1374" t="s">
        <v>32</v>
      </c>
      <c r="C1374">
        <v>59</v>
      </c>
      <c r="D1374">
        <v>492</v>
      </c>
      <c r="E1374">
        <v>21</v>
      </c>
      <c r="F1374">
        <v>53</v>
      </c>
      <c r="G1374">
        <v>58.799523809523805</v>
      </c>
      <c r="H1374">
        <v>1234.79</v>
      </c>
      <c r="I1374">
        <v>13.903333330000001</v>
      </c>
      <c r="J1374">
        <v>2</v>
      </c>
      <c r="K1374">
        <v>200</v>
      </c>
      <c r="L1374">
        <v>3.9</v>
      </c>
      <c r="M1374">
        <v>22</v>
      </c>
      <c r="N1374">
        <v>8</v>
      </c>
      <c r="O1374">
        <v>1</v>
      </c>
      <c r="P1374">
        <v>6</v>
      </c>
      <c r="Q1374">
        <v>2017</v>
      </c>
      <c r="R1374">
        <v>11.35714286</v>
      </c>
      <c r="S1374">
        <v>3960</v>
      </c>
      <c r="T1374">
        <v>19.989999999999998</v>
      </c>
      <c r="U1374">
        <v>4.3</v>
      </c>
      <c r="V1374">
        <v>12.68333333</v>
      </c>
      <c r="W1374">
        <v>89.99</v>
      </c>
      <c r="X1374">
        <v>4.0999999999999996</v>
      </c>
      <c r="Y1374">
        <v>14.16333333</v>
      </c>
      <c r="Z1374">
        <v>58.799523809999997</v>
      </c>
      <c r="AA1374">
        <v>3.9</v>
      </c>
      <c r="AB1374">
        <v>13.903333330000001</v>
      </c>
      <c r="AC1374">
        <v>64.989999999999995</v>
      </c>
      <c r="AD1374" s="1">
        <v>42912</v>
      </c>
      <c r="AE1374" t="s">
        <v>115</v>
      </c>
    </row>
    <row r="1375" spans="1:31" x14ac:dyDescent="0.3">
      <c r="A1375" t="s">
        <v>57</v>
      </c>
      <c r="B1375" t="s">
        <v>40</v>
      </c>
      <c r="C1375">
        <v>54</v>
      </c>
      <c r="D1375">
        <v>995</v>
      </c>
      <c r="E1375">
        <v>11</v>
      </c>
      <c r="F1375">
        <v>42</v>
      </c>
      <c r="G1375">
        <v>99.990000000000009</v>
      </c>
      <c r="H1375">
        <v>1099.8900000000001</v>
      </c>
      <c r="I1375">
        <v>20.490909089999999</v>
      </c>
      <c r="J1375">
        <v>1</v>
      </c>
      <c r="K1375">
        <v>4475</v>
      </c>
      <c r="L1375">
        <v>4.3</v>
      </c>
      <c r="M1375">
        <v>22</v>
      </c>
      <c r="N1375">
        <v>8</v>
      </c>
      <c r="O1375">
        <v>1</v>
      </c>
      <c r="P1375">
        <v>6</v>
      </c>
      <c r="Q1375">
        <v>2017</v>
      </c>
      <c r="R1375">
        <v>15.06849315</v>
      </c>
      <c r="S1375">
        <v>32736</v>
      </c>
      <c r="T1375">
        <v>99.99</v>
      </c>
      <c r="U1375">
        <v>4.2</v>
      </c>
      <c r="V1375">
        <v>13.826428569999999</v>
      </c>
      <c r="W1375">
        <v>129.99</v>
      </c>
      <c r="X1375">
        <v>4.3</v>
      </c>
      <c r="Y1375">
        <v>17.061176469999999</v>
      </c>
      <c r="Z1375">
        <v>99.99</v>
      </c>
      <c r="AA1375">
        <v>4.3</v>
      </c>
      <c r="AB1375">
        <v>20.490909089999999</v>
      </c>
      <c r="AC1375">
        <v>99.99</v>
      </c>
      <c r="AD1375" s="1">
        <v>42911</v>
      </c>
      <c r="AE1375" t="s">
        <v>122</v>
      </c>
    </row>
    <row r="1376" spans="1:31" x14ac:dyDescent="0.3">
      <c r="A1376" t="s">
        <v>63</v>
      </c>
      <c r="B1376" t="s">
        <v>30</v>
      </c>
      <c r="C1376">
        <v>59</v>
      </c>
      <c r="D1376">
        <v>1893</v>
      </c>
      <c r="E1376">
        <v>3</v>
      </c>
      <c r="F1376">
        <v>15</v>
      </c>
      <c r="G1376">
        <v>159.99</v>
      </c>
      <c r="H1376">
        <v>479.97</v>
      </c>
      <c r="I1376">
        <v>42.033333329999998</v>
      </c>
      <c r="J1376">
        <v>1</v>
      </c>
      <c r="K1376">
        <v>6550</v>
      </c>
      <c r="L1376">
        <v>4.2</v>
      </c>
      <c r="M1376">
        <v>22</v>
      </c>
      <c r="N1376">
        <v>8</v>
      </c>
      <c r="O1376">
        <v>1</v>
      </c>
      <c r="P1376">
        <v>6</v>
      </c>
      <c r="Q1376">
        <v>2017</v>
      </c>
      <c r="R1376">
        <v>7.0727040819999996</v>
      </c>
      <c r="S1376">
        <v>8000</v>
      </c>
      <c r="T1376">
        <v>159.99</v>
      </c>
      <c r="U1376">
        <v>4.2</v>
      </c>
      <c r="V1376">
        <v>42.033333329999998</v>
      </c>
      <c r="W1376">
        <v>159.99</v>
      </c>
      <c r="X1376">
        <v>4.2</v>
      </c>
      <c r="Y1376">
        <v>42.033333329999998</v>
      </c>
      <c r="Z1376">
        <v>159.99</v>
      </c>
      <c r="AA1376">
        <v>4.2</v>
      </c>
      <c r="AB1376">
        <v>42.033333329999998</v>
      </c>
      <c r="AC1376">
        <v>159.94</v>
      </c>
      <c r="AD1376" s="1">
        <v>42911</v>
      </c>
      <c r="AE1376" t="s">
        <v>123</v>
      </c>
    </row>
    <row r="1377" spans="1:31" x14ac:dyDescent="0.3">
      <c r="A1377" t="s">
        <v>53</v>
      </c>
      <c r="B1377" t="s">
        <v>36</v>
      </c>
      <c r="C1377">
        <v>47</v>
      </c>
      <c r="D1377">
        <v>1893</v>
      </c>
      <c r="E1377">
        <v>2</v>
      </c>
      <c r="F1377">
        <v>26</v>
      </c>
      <c r="G1377">
        <v>119.99</v>
      </c>
      <c r="H1377">
        <v>239.98</v>
      </c>
      <c r="I1377">
        <v>34.200000000000003</v>
      </c>
      <c r="J1377">
        <v>1</v>
      </c>
      <c r="K1377">
        <v>6050</v>
      </c>
      <c r="L1377">
        <v>4.0999999999999996</v>
      </c>
      <c r="M1377">
        <v>22</v>
      </c>
      <c r="N1377">
        <v>8</v>
      </c>
      <c r="O1377">
        <v>1</v>
      </c>
      <c r="P1377">
        <v>6</v>
      </c>
      <c r="Q1377">
        <v>2017</v>
      </c>
      <c r="R1377">
        <v>9.1112012989999993</v>
      </c>
      <c r="S1377">
        <v>8000</v>
      </c>
      <c r="T1377">
        <v>59.9</v>
      </c>
      <c r="U1377">
        <v>4.0999999999999996</v>
      </c>
      <c r="V1377">
        <v>17.670000000000002</v>
      </c>
      <c r="W1377">
        <v>59.9</v>
      </c>
      <c r="X1377">
        <v>4.2</v>
      </c>
      <c r="Y1377">
        <v>16.260000000000002</v>
      </c>
      <c r="Z1377">
        <v>119.99</v>
      </c>
      <c r="AA1377">
        <v>4.0999999999999996</v>
      </c>
      <c r="AB1377">
        <v>34.200000000000003</v>
      </c>
      <c r="AC1377">
        <v>109.99</v>
      </c>
      <c r="AD1377" s="1">
        <v>42911</v>
      </c>
      <c r="AE1377" t="s">
        <v>115</v>
      </c>
    </row>
    <row r="1378" spans="1:31" x14ac:dyDescent="0.3">
      <c r="A1378" t="s">
        <v>42</v>
      </c>
      <c r="B1378" t="s">
        <v>32</v>
      </c>
      <c r="C1378">
        <v>59</v>
      </c>
      <c r="D1378">
        <v>492</v>
      </c>
      <c r="E1378">
        <v>21</v>
      </c>
      <c r="F1378">
        <v>53</v>
      </c>
      <c r="G1378">
        <v>58.799523809523805</v>
      </c>
      <c r="H1378">
        <v>1234.79</v>
      </c>
      <c r="I1378">
        <v>13.903333330000001</v>
      </c>
      <c r="J1378">
        <v>2</v>
      </c>
      <c r="K1378">
        <v>200</v>
      </c>
      <c r="L1378">
        <v>3.9</v>
      </c>
      <c r="M1378">
        <v>22</v>
      </c>
      <c r="N1378">
        <v>8</v>
      </c>
      <c r="O1378">
        <v>1</v>
      </c>
      <c r="P1378">
        <v>6</v>
      </c>
      <c r="Q1378">
        <v>2017</v>
      </c>
      <c r="R1378">
        <v>11.35714286</v>
      </c>
      <c r="S1378">
        <v>3960</v>
      </c>
      <c r="T1378">
        <v>19.989999999999998</v>
      </c>
      <c r="U1378">
        <v>4.3</v>
      </c>
      <c r="V1378">
        <v>12.68333333</v>
      </c>
      <c r="W1378">
        <v>89.99</v>
      </c>
      <c r="X1378">
        <v>4.0999999999999996</v>
      </c>
      <c r="Y1378">
        <v>14.16333333</v>
      </c>
      <c r="Z1378">
        <v>58.799523809999997</v>
      </c>
      <c r="AA1378">
        <v>3.9</v>
      </c>
      <c r="AB1378">
        <v>13.903333330000001</v>
      </c>
      <c r="AC1378">
        <v>64.989999999999995</v>
      </c>
      <c r="AD1378" s="1">
        <v>42911</v>
      </c>
      <c r="AE1378" t="s">
        <v>115</v>
      </c>
    </row>
    <row r="1379" spans="1:31" x14ac:dyDescent="0.3">
      <c r="A1379" t="s">
        <v>63</v>
      </c>
      <c r="B1379" t="s">
        <v>30</v>
      </c>
      <c r="C1379">
        <v>59</v>
      </c>
      <c r="D1379">
        <v>1893</v>
      </c>
      <c r="E1379">
        <v>3</v>
      </c>
      <c r="F1379">
        <v>15</v>
      </c>
      <c r="G1379">
        <v>159.99</v>
      </c>
      <c r="H1379">
        <v>479.97</v>
      </c>
      <c r="I1379">
        <v>42.033333329999998</v>
      </c>
      <c r="J1379">
        <v>1</v>
      </c>
      <c r="K1379">
        <v>6550</v>
      </c>
      <c r="L1379">
        <v>4.2</v>
      </c>
      <c r="M1379">
        <v>22</v>
      </c>
      <c r="N1379">
        <v>8</v>
      </c>
      <c r="O1379">
        <v>1</v>
      </c>
      <c r="P1379">
        <v>6</v>
      </c>
      <c r="Q1379">
        <v>2017</v>
      </c>
      <c r="R1379">
        <v>7.0727040819999996</v>
      </c>
      <c r="S1379">
        <v>8000</v>
      </c>
      <c r="T1379">
        <v>159.99</v>
      </c>
      <c r="U1379">
        <v>4.2</v>
      </c>
      <c r="V1379">
        <v>42.033333329999998</v>
      </c>
      <c r="W1379">
        <v>159.99</v>
      </c>
      <c r="X1379">
        <v>4.2</v>
      </c>
      <c r="Y1379">
        <v>42.033333329999998</v>
      </c>
      <c r="Z1379">
        <v>159.99</v>
      </c>
      <c r="AA1379">
        <v>4.2</v>
      </c>
      <c r="AB1379">
        <v>42.033333329999998</v>
      </c>
      <c r="AC1379">
        <v>159.94</v>
      </c>
      <c r="AD1379" s="1">
        <v>42910</v>
      </c>
      <c r="AE1379" t="s">
        <v>123</v>
      </c>
    </row>
    <row r="1380" spans="1:31" x14ac:dyDescent="0.3">
      <c r="A1380" t="s">
        <v>62</v>
      </c>
      <c r="B1380" t="s">
        <v>32</v>
      </c>
      <c r="C1380">
        <v>48</v>
      </c>
      <c r="D1380">
        <v>575</v>
      </c>
      <c r="E1380">
        <v>21</v>
      </c>
      <c r="F1380">
        <v>34</v>
      </c>
      <c r="G1380">
        <v>19.990000000000002</v>
      </c>
      <c r="H1380">
        <v>419.79</v>
      </c>
      <c r="I1380">
        <v>12.68333333</v>
      </c>
      <c r="J1380">
        <v>1</v>
      </c>
      <c r="K1380">
        <v>100</v>
      </c>
      <c r="L1380">
        <v>4.3</v>
      </c>
      <c r="M1380">
        <v>22</v>
      </c>
      <c r="N1380">
        <v>8</v>
      </c>
      <c r="O1380">
        <v>1</v>
      </c>
      <c r="P1380">
        <v>6</v>
      </c>
      <c r="Q1380">
        <v>2017</v>
      </c>
      <c r="R1380">
        <v>7.345238095</v>
      </c>
      <c r="S1380">
        <v>4500</v>
      </c>
      <c r="T1380">
        <v>19.989999999999998</v>
      </c>
      <c r="U1380">
        <v>4.3</v>
      </c>
      <c r="V1380">
        <v>12.68333333</v>
      </c>
      <c r="W1380">
        <v>89.99</v>
      </c>
      <c r="X1380">
        <v>4.0999999999999996</v>
      </c>
      <c r="Y1380">
        <v>14.16333333</v>
      </c>
      <c r="Z1380">
        <v>58.799523809999997</v>
      </c>
      <c r="AA1380">
        <v>3.9</v>
      </c>
      <c r="AB1380">
        <v>13.903333330000001</v>
      </c>
      <c r="AC1380">
        <v>19.989999999999998</v>
      </c>
      <c r="AD1380" s="1">
        <v>42910</v>
      </c>
      <c r="AE1380" t="s">
        <v>122</v>
      </c>
    </row>
    <row r="1381" spans="1:31" x14ac:dyDescent="0.3">
      <c r="A1381" t="s">
        <v>47</v>
      </c>
      <c r="B1381" t="s">
        <v>32</v>
      </c>
      <c r="C1381">
        <v>51</v>
      </c>
      <c r="D1381">
        <v>625</v>
      </c>
      <c r="E1381">
        <v>2</v>
      </c>
      <c r="F1381">
        <v>53</v>
      </c>
      <c r="G1381">
        <v>349.9</v>
      </c>
      <c r="H1381">
        <v>699.8</v>
      </c>
      <c r="I1381">
        <v>24.504999999999999</v>
      </c>
      <c r="J1381">
        <v>1</v>
      </c>
      <c r="K1381">
        <v>900</v>
      </c>
      <c r="L1381">
        <v>4.3</v>
      </c>
      <c r="M1381">
        <v>22</v>
      </c>
      <c r="N1381">
        <v>8</v>
      </c>
      <c r="O1381">
        <v>1</v>
      </c>
      <c r="P1381">
        <v>6</v>
      </c>
      <c r="Q1381">
        <v>2017</v>
      </c>
      <c r="R1381">
        <v>7.5407608699999997</v>
      </c>
      <c r="S1381">
        <v>11400</v>
      </c>
      <c r="T1381">
        <v>19.989999999999998</v>
      </c>
      <c r="U1381">
        <v>4.3</v>
      </c>
      <c r="V1381">
        <v>12.68333333</v>
      </c>
      <c r="W1381">
        <v>89.99</v>
      </c>
      <c r="X1381">
        <v>4.0999999999999996</v>
      </c>
      <c r="Y1381">
        <v>14.16333333</v>
      </c>
      <c r="Z1381">
        <v>58.799523809999997</v>
      </c>
      <c r="AA1381">
        <v>3.9</v>
      </c>
      <c r="AB1381">
        <v>13.903333330000001</v>
      </c>
      <c r="AC1381">
        <v>349.9</v>
      </c>
      <c r="AD1381" s="1">
        <v>42910</v>
      </c>
      <c r="AE1381" t="s">
        <v>114</v>
      </c>
    </row>
    <row r="1382" spans="1:31" x14ac:dyDescent="0.3">
      <c r="A1382" t="s">
        <v>70</v>
      </c>
      <c r="B1382" t="s">
        <v>26</v>
      </c>
      <c r="C1382">
        <v>39</v>
      </c>
      <c r="D1382">
        <v>161</v>
      </c>
      <c r="E1382">
        <v>3</v>
      </c>
      <c r="F1382">
        <v>61</v>
      </c>
      <c r="G1382">
        <v>45.949999999999996</v>
      </c>
      <c r="H1382">
        <v>137.85</v>
      </c>
      <c r="I1382">
        <v>12.93333333</v>
      </c>
      <c r="J1382">
        <v>2</v>
      </c>
      <c r="K1382">
        <v>350</v>
      </c>
      <c r="L1382">
        <v>4</v>
      </c>
      <c r="M1382">
        <v>22</v>
      </c>
      <c r="N1382">
        <v>8</v>
      </c>
      <c r="O1382">
        <v>1</v>
      </c>
      <c r="P1382">
        <v>6</v>
      </c>
      <c r="Q1382">
        <v>2017</v>
      </c>
      <c r="R1382">
        <v>6.5031152649999999</v>
      </c>
      <c r="S1382">
        <v>3800</v>
      </c>
      <c r="T1382">
        <v>89.9</v>
      </c>
      <c r="U1382">
        <v>3.9</v>
      </c>
      <c r="V1382">
        <v>14.769215689999999</v>
      </c>
      <c r="W1382">
        <v>209</v>
      </c>
      <c r="X1382">
        <v>4.4000000000000004</v>
      </c>
      <c r="Y1382">
        <v>21.321999999999999</v>
      </c>
      <c r="Z1382">
        <v>45.95</v>
      </c>
      <c r="AA1382">
        <v>4</v>
      </c>
      <c r="AB1382">
        <v>12.93333333</v>
      </c>
      <c r="AC1382">
        <v>45.95</v>
      </c>
      <c r="AD1382" s="1">
        <v>42910</v>
      </c>
      <c r="AE1382" t="s">
        <v>116</v>
      </c>
    </row>
    <row r="1383" spans="1:31" x14ac:dyDescent="0.3">
      <c r="A1383" t="s">
        <v>54</v>
      </c>
      <c r="B1383" t="s">
        <v>32</v>
      </c>
      <c r="C1383">
        <v>59</v>
      </c>
      <c r="D1383">
        <v>492</v>
      </c>
      <c r="E1383">
        <v>9</v>
      </c>
      <c r="F1383">
        <v>53</v>
      </c>
      <c r="G1383">
        <v>89.99</v>
      </c>
      <c r="H1383">
        <v>809.91</v>
      </c>
      <c r="I1383">
        <v>14.16333333</v>
      </c>
      <c r="J1383">
        <v>3</v>
      </c>
      <c r="K1383">
        <v>250</v>
      </c>
      <c r="L1383">
        <v>4.0999999999999996</v>
      </c>
      <c r="M1383">
        <v>22</v>
      </c>
      <c r="N1383">
        <v>8</v>
      </c>
      <c r="O1383">
        <v>1</v>
      </c>
      <c r="P1383">
        <v>6</v>
      </c>
      <c r="Q1383">
        <v>2017</v>
      </c>
      <c r="R1383">
        <v>8.8344041699999991</v>
      </c>
      <c r="S1383">
        <v>3960</v>
      </c>
      <c r="T1383">
        <v>19.989999999999998</v>
      </c>
      <c r="U1383">
        <v>4.3</v>
      </c>
      <c r="V1383">
        <v>12.68333333</v>
      </c>
      <c r="W1383">
        <v>89.99</v>
      </c>
      <c r="X1383">
        <v>4.0999999999999996</v>
      </c>
      <c r="Y1383">
        <v>14.16333333</v>
      </c>
      <c r="Z1383">
        <v>58.799523809999997</v>
      </c>
      <c r="AA1383">
        <v>3.9</v>
      </c>
      <c r="AB1383">
        <v>13.903333330000001</v>
      </c>
      <c r="AC1383">
        <v>89.99</v>
      </c>
      <c r="AD1383" s="1">
        <v>42910</v>
      </c>
      <c r="AE1383" t="s">
        <v>115</v>
      </c>
    </row>
    <row r="1384" spans="1:31" x14ac:dyDescent="0.3">
      <c r="A1384" t="s">
        <v>57</v>
      </c>
      <c r="B1384" t="s">
        <v>40</v>
      </c>
      <c r="C1384">
        <v>54</v>
      </c>
      <c r="D1384">
        <v>995</v>
      </c>
      <c r="E1384">
        <v>11</v>
      </c>
      <c r="F1384">
        <v>42</v>
      </c>
      <c r="G1384">
        <v>99.990000000000009</v>
      </c>
      <c r="H1384">
        <v>1099.8900000000001</v>
      </c>
      <c r="I1384">
        <v>20.490909089999999</v>
      </c>
      <c r="J1384">
        <v>1</v>
      </c>
      <c r="K1384">
        <v>4475</v>
      </c>
      <c r="L1384">
        <v>4.3</v>
      </c>
      <c r="M1384">
        <v>22</v>
      </c>
      <c r="N1384">
        <v>8</v>
      </c>
      <c r="O1384">
        <v>1</v>
      </c>
      <c r="P1384">
        <v>6</v>
      </c>
      <c r="Q1384">
        <v>2017</v>
      </c>
      <c r="R1384">
        <v>15.06849315</v>
      </c>
      <c r="S1384">
        <v>32736</v>
      </c>
      <c r="T1384">
        <v>99.99</v>
      </c>
      <c r="U1384">
        <v>4.2</v>
      </c>
      <c r="V1384">
        <v>13.826428569999999</v>
      </c>
      <c r="W1384">
        <v>129.99</v>
      </c>
      <c r="X1384">
        <v>4.3</v>
      </c>
      <c r="Y1384">
        <v>17.061176469999999</v>
      </c>
      <c r="Z1384">
        <v>99.99</v>
      </c>
      <c r="AA1384">
        <v>4.3</v>
      </c>
      <c r="AB1384">
        <v>20.490909089999999</v>
      </c>
      <c r="AC1384">
        <v>99.99</v>
      </c>
      <c r="AD1384" s="1">
        <v>42909</v>
      </c>
      <c r="AE1384" t="s">
        <v>122</v>
      </c>
    </row>
    <row r="1385" spans="1:31" x14ac:dyDescent="0.3">
      <c r="A1385" t="s">
        <v>29</v>
      </c>
      <c r="B1385" t="s">
        <v>30</v>
      </c>
      <c r="C1385">
        <v>45</v>
      </c>
      <c r="D1385">
        <v>236</v>
      </c>
      <c r="E1385">
        <v>6</v>
      </c>
      <c r="F1385">
        <v>15</v>
      </c>
      <c r="G1385">
        <v>101.89999999999999</v>
      </c>
      <c r="H1385">
        <v>611.4</v>
      </c>
      <c r="I1385">
        <v>17.785</v>
      </c>
      <c r="J1385">
        <v>1</v>
      </c>
      <c r="K1385">
        <v>173</v>
      </c>
      <c r="L1385">
        <v>4</v>
      </c>
      <c r="M1385">
        <v>22</v>
      </c>
      <c r="N1385">
        <v>8</v>
      </c>
      <c r="O1385">
        <v>1</v>
      </c>
      <c r="P1385">
        <v>6</v>
      </c>
      <c r="Q1385">
        <v>2017</v>
      </c>
      <c r="R1385">
        <v>10.068892419999999</v>
      </c>
      <c r="S1385">
        <v>2808</v>
      </c>
      <c r="T1385">
        <v>159.99</v>
      </c>
      <c r="U1385">
        <v>4.2</v>
      </c>
      <c r="V1385">
        <v>42.033333329999998</v>
      </c>
      <c r="W1385">
        <v>100.9</v>
      </c>
      <c r="X1385">
        <v>4</v>
      </c>
      <c r="Y1385">
        <v>17.785</v>
      </c>
      <c r="Z1385">
        <v>100.9</v>
      </c>
      <c r="AA1385">
        <v>4</v>
      </c>
      <c r="AB1385">
        <v>17.785</v>
      </c>
      <c r="AC1385">
        <v>94.9</v>
      </c>
      <c r="AD1385" s="1">
        <v>42909</v>
      </c>
      <c r="AE1385" t="s">
        <v>116</v>
      </c>
    </row>
    <row r="1386" spans="1:31" x14ac:dyDescent="0.3">
      <c r="A1386" t="s">
        <v>60</v>
      </c>
      <c r="B1386" t="s">
        <v>33</v>
      </c>
      <c r="C1386">
        <v>35</v>
      </c>
      <c r="D1386">
        <v>591</v>
      </c>
      <c r="E1386">
        <v>5</v>
      </c>
      <c r="F1386">
        <v>17</v>
      </c>
      <c r="G1386">
        <v>157.99</v>
      </c>
      <c r="H1386">
        <v>789.95</v>
      </c>
      <c r="I1386">
        <v>13.91</v>
      </c>
      <c r="J1386">
        <v>3</v>
      </c>
      <c r="K1386">
        <v>444</v>
      </c>
      <c r="L1386">
        <v>4</v>
      </c>
      <c r="M1386">
        <v>22</v>
      </c>
      <c r="N1386">
        <v>8</v>
      </c>
      <c r="O1386">
        <v>1</v>
      </c>
      <c r="P1386">
        <v>6</v>
      </c>
      <c r="Q1386">
        <v>2017</v>
      </c>
      <c r="R1386">
        <v>4.0728228230000001</v>
      </c>
      <c r="S1386">
        <v>4480</v>
      </c>
      <c r="T1386">
        <v>163</v>
      </c>
      <c r="U1386">
        <v>4.2</v>
      </c>
      <c r="V1386">
        <v>14.265000000000001</v>
      </c>
      <c r="W1386">
        <v>157.99</v>
      </c>
      <c r="X1386">
        <v>4</v>
      </c>
      <c r="Y1386">
        <v>13.91</v>
      </c>
      <c r="Z1386">
        <v>185</v>
      </c>
      <c r="AA1386">
        <v>3.8</v>
      </c>
      <c r="AB1386">
        <v>14.74</v>
      </c>
      <c r="AC1386">
        <v>157.94</v>
      </c>
      <c r="AD1386" s="1">
        <v>42909</v>
      </c>
      <c r="AE1386" t="s">
        <v>122</v>
      </c>
    </row>
    <row r="1387" spans="1:31" x14ac:dyDescent="0.3">
      <c r="A1387" t="s">
        <v>25</v>
      </c>
      <c r="B1387" t="s">
        <v>26</v>
      </c>
      <c r="C1387">
        <v>56</v>
      </c>
      <c r="D1387">
        <v>162</v>
      </c>
      <c r="E1387">
        <v>10</v>
      </c>
      <c r="F1387">
        <v>61</v>
      </c>
      <c r="G1387">
        <v>209</v>
      </c>
      <c r="H1387">
        <v>2090</v>
      </c>
      <c r="I1387">
        <v>21.321999999999999</v>
      </c>
      <c r="J1387">
        <v>5</v>
      </c>
      <c r="K1387">
        <v>9750</v>
      </c>
      <c r="L1387">
        <v>4.4000000000000004</v>
      </c>
      <c r="M1387">
        <v>22</v>
      </c>
      <c r="N1387">
        <v>8</v>
      </c>
      <c r="O1387">
        <v>1</v>
      </c>
      <c r="P1387">
        <v>6</v>
      </c>
      <c r="Q1387">
        <v>2017</v>
      </c>
      <c r="R1387">
        <v>6.493506494</v>
      </c>
      <c r="S1387">
        <v>12600</v>
      </c>
      <c r="T1387">
        <v>89.9</v>
      </c>
      <c r="U1387">
        <v>3.9</v>
      </c>
      <c r="V1387">
        <v>14.769215689999999</v>
      </c>
      <c r="W1387">
        <v>209</v>
      </c>
      <c r="X1387">
        <v>4.4000000000000004</v>
      </c>
      <c r="Y1387">
        <v>21.321999999999999</v>
      </c>
      <c r="Z1387">
        <v>45.95</v>
      </c>
      <c r="AA1387">
        <v>4</v>
      </c>
      <c r="AB1387">
        <v>12.93333333</v>
      </c>
      <c r="AC1387">
        <v>215</v>
      </c>
      <c r="AD1387" s="1">
        <v>42909</v>
      </c>
      <c r="AE1387" t="s">
        <v>114</v>
      </c>
    </row>
    <row r="1388" spans="1:31" x14ac:dyDescent="0.3">
      <c r="A1388" t="s">
        <v>67</v>
      </c>
      <c r="B1388" t="s">
        <v>33</v>
      </c>
      <c r="C1388">
        <v>33</v>
      </c>
      <c r="D1388">
        <v>523</v>
      </c>
      <c r="E1388">
        <v>4</v>
      </c>
      <c r="F1388">
        <v>17</v>
      </c>
      <c r="G1388">
        <v>163</v>
      </c>
      <c r="H1388">
        <v>652</v>
      </c>
      <c r="I1388">
        <v>14.265000000000001</v>
      </c>
      <c r="J1388">
        <v>3</v>
      </c>
      <c r="K1388">
        <v>584</v>
      </c>
      <c r="L1388">
        <v>4.2</v>
      </c>
      <c r="M1388">
        <v>22</v>
      </c>
      <c r="N1388">
        <v>8</v>
      </c>
      <c r="O1388">
        <v>1</v>
      </c>
      <c r="P1388">
        <v>6</v>
      </c>
      <c r="Q1388">
        <v>2017</v>
      </c>
      <c r="R1388">
        <v>4.7812757929999998</v>
      </c>
      <c r="S1388">
        <v>2288</v>
      </c>
      <c r="T1388">
        <v>163</v>
      </c>
      <c r="U1388">
        <v>4.2</v>
      </c>
      <c r="V1388">
        <v>14.265000000000001</v>
      </c>
      <c r="W1388">
        <v>163</v>
      </c>
      <c r="X1388">
        <v>4.2</v>
      </c>
      <c r="Y1388">
        <v>14.265000000000001</v>
      </c>
      <c r="Z1388">
        <v>185</v>
      </c>
      <c r="AA1388">
        <v>3.8</v>
      </c>
      <c r="AB1388">
        <v>14.74</v>
      </c>
      <c r="AC1388">
        <v>162.94999999999999</v>
      </c>
      <c r="AD1388" s="1">
        <v>42909</v>
      </c>
      <c r="AE1388" t="s">
        <v>122</v>
      </c>
    </row>
    <row r="1389" spans="1:31" x14ac:dyDescent="0.3">
      <c r="A1389" t="s">
        <v>69</v>
      </c>
      <c r="B1389" t="s">
        <v>36</v>
      </c>
      <c r="C1389">
        <v>59</v>
      </c>
      <c r="D1389">
        <v>341</v>
      </c>
      <c r="E1389">
        <v>5</v>
      </c>
      <c r="F1389">
        <v>26</v>
      </c>
      <c r="G1389">
        <v>59.9</v>
      </c>
      <c r="H1389">
        <v>299.5</v>
      </c>
      <c r="I1389">
        <v>15.978</v>
      </c>
      <c r="J1389">
        <v>2</v>
      </c>
      <c r="K1389">
        <v>1850</v>
      </c>
      <c r="L1389">
        <v>4.3</v>
      </c>
      <c r="M1389">
        <v>22</v>
      </c>
      <c r="N1389">
        <v>8</v>
      </c>
      <c r="O1389">
        <v>1</v>
      </c>
      <c r="P1389">
        <v>6</v>
      </c>
      <c r="Q1389">
        <v>2017</v>
      </c>
      <c r="R1389">
        <v>12.843851129999999</v>
      </c>
      <c r="S1389">
        <v>32560</v>
      </c>
      <c r="T1389">
        <v>55.1</v>
      </c>
      <c r="U1389">
        <v>4.0999999999999996</v>
      </c>
      <c r="V1389">
        <v>17.670000000000002</v>
      </c>
      <c r="W1389">
        <v>59.9</v>
      </c>
      <c r="X1389">
        <v>4.2</v>
      </c>
      <c r="Y1389">
        <v>16.260000000000002</v>
      </c>
      <c r="Z1389">
        <v>59.9</v>
      </c>
      <c r="AA1389">
        <v>4.3</v>
      </c>
      <c r="AB1389">
        <v>15.978</v>
      </c>
      <c r="AC1389">
        <v>59.9</v>
      </c>
      <c r="AD1389" s="1">
        <v>42909</v>
      </c>
      <c r="AE1389" t="s">
        <v>114</v>
      </c>
    </row>
    <row r="1390" spans="1:31" x14ac:dyDescent="0.3">
      <c r="A1390" t="s">
        <v>78</v>
      </c>
      <c r="B1390" t="s">
        <v>36</v>
      </c>
      <c r="C1390">
        <v>58</v>
      </c>
      <c r="D1390">
        <v>1893</v>
      </c>
      <c r="E1390">
        <v>6</v>
      </c>
      <c r="F1390">
        <v>26</v>
      </c>
      <c r="G1390">
        <v>109.99000000000001</v>
      </c>
      <c r="H1390">
        <v>659.94</v>
      </c>
      <c r="I1390">
        <v>38.35166667</v>
      </c>
      <c r="J1390">
        <v>1</v>
      </c>
      <c r="K1390">
        <v>5950</v>
      </c>
      <c r="L1390">
        <v>4.3</v>
      </c>
      <c r="M1390">
        <v>22</v>
      </c>
      <c r="N1390">
        <v>8</v>
      </c>
      <c r="O1390">
        <v>1</v>
      </c>
      <c r="P1390">
        <v>6</v>
      </c>
      <c r="Q1390">
        <v>2017</v>
      </c>
      <c r="R1390">
        <v>9.0612244900000007</v>
      </c>
      <c r="S1390">
        <v>8000</v>
      </c>
      <c r="T1390">
        <v>59.9</v>
      </c>
      <c r="U1390">
        <v>4.0999999999999996</v>
      </c>
      <c r="V1390">
        <v>17.670000000000002</v>
      </c>
      <c r="W1390">
        <v>59.9</v>
      </c>
      <c r="X1390">
        <v>4.2</v>
      </c>
      <c r="Y1390">
        <v>16.260000000000002</v>
      </c>
      <c r="Z1390">
        <v>109.99</v>
      </c>
      <c r="AA1390">
        <v>4.3</v>
      </c>
      <c r="AB1390">
        <v>38.35166667</v>
      </c>
      <c r="AC1390">
        <v>109.99</v>
      </c>
      <c r="AD1390" s="1">
        <v>42908</v>
      </c>
      <c r="AE1390" t="s">
        <v>114</v>
      </c>
    </row>
    <row r="1391" spans="1:31" x14ac:dyDescent="0.3">
      <c r="A1391" t="s">
        <v>62</v>
      </c>
      <c r="B1391" t="s">
        <v>32</v>
      </c>
      <c r="C1391">
        <v>48</v>
      </c>
      <c r="D1391">
        <v>575</v>
      </c>
      <c r="E1391">
        <v>21</v>
      </c>
      <c r="F1391">
        <v>34</v>
      </c>
      <c r="G1391">
        <v>19.990000000000002</v>
      </c>
      <c r="H1391">
        <v>419.79</v>
      </c>
      <c r="I1391">
        <v>12.68333333</v>
      </c>
      <c r="J1391">
        <v>1</v>
      </c>
      <c r="K1391">
        <v>100</v>
      </c>
      <c r="L1391">
        <v>4.3</v>
      </c>
      <c r="M1391">
        <v>22</v>
      </c>
      <c r="N1391">
        <v>8</v>
      </c>
      <c r="O1391">
        <v>1</v>
      </c>
      <c r="P1391">
        <v>6</v>
      </c>
      <c r="Q1391">
        <v>2017</v>
      </c>
      <c r="R1391">
        <v>7.345238095</v>
      </c>
      <c r="S1391">
        <v>4500</v>
      </c>
      <c r="T1391">
        <v>19.989999999999998</v>
      </c>
      <c r="U1391">
        <v>4.3</v>
      </c>
      <c r="V1391">
        <v>12.68333333</v>
      </c>
      <c r="W1391">
        <v>89.99</v>
      </c>
      <c r="X1391">
        <v>4.0999999999999996</v>
      </c>
      <c r="Y1391">
        <v>14.16333333</v>
      </c>
      <c r="Z1391">
        <v>58.799523809999997</v>
      </c>
      <c r="AA1391">
        <v>3.9</v>
      </c>
      <c r="AB1391">
        <v>13.903333330000001</v>
      </c>
      <c r="AC1391">
        <v>19.989999999999998</v>
      </c>
      <c r="AD1391" s="1">
        <v>42908</v>
      </c>
      <c r="AE1391" t="s">
        <v>122</v>
      </c>
    </row>
    <row r="1392" spans="1:31" x14ac:dyDescent="0.3">
      <c r="A1392" t="s">
        <v>80</v>
      </c>
      <c r="B1392" t="s">
        <v>36</v>
      </c>
      <c r="C1392">
        <v>56</v>
      </c>
      <c r="D1392">
        <v>348</v>
      </c>
      <c r="E1392">
        <v>1</v>
      </c>
      <c r="F1392">
        <v>26</v>
      </c>
      <c r="G1392">
        <v>59.9</v>
      </c>
      <c r="H1392">
        <v>59.9</v>
      </c>
      <c r="I1392">
        <v>17.670000000000002</v>
      </c>
      <c r="J1392">
        <v>2</v>
      </c>
      <c r="K1392">
        <v>1550</v>
      </c>
      <c r="L1392">
        <v>4.0999999999999996</v>
      </c>
      <c r="M1392">
        <v>22</v>
      </c>
      <c r="N1392">
        <v>8</v>
      </c>
      <c r="O1392">
        <v>1</v>
      </c>
      <c r="P1392">
        <v>6</v>
      </c>
      <c r="Q1392">
        <v>2017</v>
      </c>
      <c r="R1392">
        <v>3.0657748050000002</v>
      </c>
      <c r="S1392">
        <v>19800</v>
      </c>
      <c r="T1392">
        <v>59.9</v>
      </c>
      <c r="U1392">
        <v>4.0999999999999996</v>
      </c>
      <c r="V1392">
        <v>17.670000000000002</v>
      </c>
      <c r="W1392">
        <v>59.9</v>
      </c>
      <c r="X1392">
        <v>4.2</v>
      </c>
      <c r="Y1392">
        <v>16.260000000000002</v>
      </c>
      <c r="Z1392">
        <v>59.9</v>
      </c>
      <c r="AA1392">
        <v>4.0999999999999996</v>
      </c>
      <c r="AB1392">
        <v>17.670000000000002</v>
      </c>
      <c r="AC1392">
        <v>59.9</v>
      </c>
      <c r="AD1392" s="1">
        <v>42908</v>
      </c>
      <c r="AE1392" t="s">
        <v>124</v>
      </c>
    </row>
    <row r="1393" spans="1:31" x14ac:dyDescent="0.3">
      <c r="A1393" t="s">
        <v>60</v>
      </c>
      <c r="B1393" t="s">
        <v>33</v>
      </c>
      <c r="C1393">
        <v>35</v>
      </c>
      <c r="D1393">
        <v>591</v>
      </c>
      <c r="E1393">
        <v>5</v>
      </c>
      <c r="F1393">
        <v>17</v>
      </c>
      <c r="G1393">
        <v>157.99</v>
      </c>
      <c r="H1393">
        <v>789.95</v>
      </c>
      <c r="I1393">
        <v>13.91</v>
      </c>
      <c r="J1393">
        <v>3</v>
      </c>
      <c r="K1393">
        <v>444</v>
      </c>
      <c r="L1393">
        <v>4</v>
      </c>
      <c r="M1393">
        <v>22</v>
      </c>
      <c r="N1393">
        <v>8</v>
      </c>
      <c r="O1393">
        <v>1</v>
      </c>
      <c r="P1393">
        <v>6</v>
      </c>
      <c r="Q1393">
        <v>2017</v>
      </c>
      <c r="R1393">
        <v>4.0728228230000001</v>
      </c>
      <c r="S1393">
        <v>4480</v>
      </c>
      <c r="T1393">
        <v>163</v>
      </c>
      <c r="U1393">
        <v>4.2</v>
      </c>
      <c r="V1393">
        <v>14.265000000000001</v>
      </c>
      <c r="W1393">
        <v>157.99</v>
      </c>
      <c r="X1393">
        <v>4</v>
      </c>
      <c r="Y1393">
        <v>13.91</v>
      </c>
      <c r="Z1393">
        <v>185</v>
      </c>
      <c r="AA1393">
        <v>3.8</v>
      </c>
      <c r="AB1393">
        <v>14.74</v>
      </c>
      <c r="AC1393">
        <v>157.94</v>
      </c>
      <c r="AD1393" s="1">
        <v>42907</v>
      </c>
      <c r="AE1393" t="s">
        <v>122</v>
      </c>
    </row>
    <row r="1394" spans="1:31" x14ac:dyDescent="0.3">
      <c r="A1394" t="s">
        <v>57</v>
      </c>
      <c r="B1394" t="s">
        <v>40</v>
      </c>
      <c r="C1394">
        <v>54</v>
      </c>
      <c r="D1394">
        <v>995</v>
      </c>
      <c r="E1394">
        <v>11</v>
      </c>
      <c r="F1394">
        <v>42</v>
      </c>
      <c r="G1394">
        <v>99.990000000000009</v>
      </c>
      <c r="H1394">
        <v>1099.8900000000001</v>
      </c>
      <c r="I1394">
        <v>20.490909089999999</v>
      </c>
      <c r="J1394">
        <v>1</v>
      </c>
      <c r="K1394">
        <v>4475</v>
      </c>
      <c r="L1394">
        <v>4.3</v>
      </c>
      <c r="M1394">
        <v>22</v>
      </c>
      <c r="N1394">
        <v>8</v>
      </c>
      <c r="O1394">
        <v>1</v>
      </c>
      <c r="P1394">
        <v>6</v>
      </c>
      <c r="Q1394">
        <v>2017</v>
      </c>
      <c r="R1394">
        <v>15.06849315</v>
      </c>
      <c r="S1394">
        <v>32736</v>
      </c>
      <c r="T1394">
        <v>99.99</v>
      </c>
      <c r="U1394">
        <v>4.2</v>
      </c>
      <c r="V1394">
        <v>13.826428569999999</v>
      </c>
      <c r="W1394">
        <v>129.99</v>
      </c>
      <c r="X1394">
        <v>4.3</v>
      </c>
      <c r="Y1394">
        <v>17.061176469999999</v>
      </c>
      <c r="Z1394">
        <v>99.99</v>
      </c>
      <c r="AA1394">
        <v>4.3</v>
      </c>
      <c r="AB1394">
        <v>20.490909089999999</v>
      </c>
      <c r="AC1394">
        <v>99.99</v>
      </c>
      <c r="AD1394" s="1">
        <v>42906</v>
      </c>
      <c r="AE1394" t="s">
        <v>122</v>
      </c>
    </row>
    <row r="1395" spans="1:31" x14ac:dyDescent="0.3">
      <c r="A1395" t="s">
        <v>69</v>
      </c>
      <c r="B1395" t="s">
        <v>36</v>
      </c>
      <c r="C1395">
        <v>59</v>
      </c>
      <c r="D1395">
        <v>341</v>
      </c>
      <c r="E1395">
        <v>5</v>
      </c>
      <c r="F1395">
        <v>26</v>
      </c>
      <c r="G1395">
        <v>59.9</v>
      </c>
      <c r="H1395">
        <v>299.5</v>
      </c>
      <c r="I1395">
        <v>15.978</v>
      </c>
      <c r="J1395">
        <v>2</v>
      </c>
      <c r="K1395">
        <v>1850</v>
      </c>
      <c r="L1395">
        <v>4.3</v>
      </c>
      <c r="M1395">
        <v>22</v>
      </c>
      <c r="N1395">
        <v>8</v>
      </c>
      <c r="O1395">
        <v>1</v>
      </c>
      <c r="P1395">
        <v>6</v>
      </c>
      <c r="Q1395">
        <v>2017</v>
      </c>
      <c r="R1395">
        <v>12.843851129999999</v>
      </c>
      <c r="S1395">
        <v>32560</v>
      </c>
      <c r="T1395">
        <v>55.1</v>
      </c>
      <c r="U1395">
        <v>4.0999999999999996</v>
      </c>
      <c r="V1395">
        <v>17.670000000000002</v>
      </c>
      <c r="W1395">
        <v>59.9</v>
      </c>
      <c r="X1395">
        <v>4.2</v>
      </c>
      <c r="Y1395">
        <v>16.260000000000002</v>
      </c>
      <c r="Z1395">
        <v>59.9</v>
      </c>
      <c r="AA1395">
        <v>4.3</v>
      </c>
      <c r="AB1395">
        <v>15.978</v>
      </c>
      <c r="AC1395">
        <v>59.9</v>
      </c>
      <c r="AD1395" s="1">
        <v>42906</v>
      </c>
      <c r="AE1395" t="s">
        <v>114</v>
      </c>
    </row>
    <row r="1396" spans="1:31" x14ac:dyDescent="0.3">
      <c r="A1396" t="s">
        <v>57</v>
      </c>
      <c r="B1396" t="s">
        <v>40</v>
      </c>
      <c r="C1396">
        <v>54</v>
      </c>
      <c r="D1396">
        <v>995</v>
      </c>
      <c r="E1396">
        <v>11</v>
      </c>
      <c r="F1396">
        <v>42</v>
      </c>
      <c r="G1396">
        <v>99.990000000000009</v>
      </c>
      <c r="H1396">
        <v>1099.8900000000001</v>
      </c>
      <c r="I1396">
        <v>20.490909089999999</v>
      </c>
      <c r="J1396">
        <v>1</v>
      </c>
      <c r="K1396">
        <v>4475</v>
      </c>
      <c r="L1396">
        <v>4.3</v>
      </c>
      <c r="M1396">
        <v>22</v>
      </c>
      <c r="N1396">
        <v>8</v>
      </c>
      <c r="O1396">
        <v>1</v>
      </c>
      <c r="P1396">
        <v>6</v>
      </c>
      <c r="Q1396">
        <v>2017</v>
      </c>
      <c r="R1396">
        <v>15.06849315</v>
      </c>
      <c r="S1396">
        <v>32736</v>
      </c>
      <c r="T1396">
        <v>99.99</v>
      </c>
      <c r="U1396">
        <v>4.2</v>
      </c>
      <c r="V1396">
        <v>13.826428569999999</v>
      </c>
      <c r="W1396">
        <v>129.99</v>
      </c>
      <c r="X1396">
        <v>4.3</v>
      </c>
      <c r="Y1396">
        <v>17.061176469999999</v>
      </c>
      <c r="Z1396">
        <v>99.99</v>
      </c>
      <c r="AA1396">
        <v>4.3</v>
      </c>
      <c r="AB1396">
        <v>20.490909089999999</v>
      </c>
      <c r="AC1396">
        <v>99.99</v>
      </c>
      <c r="AD1396" s="1">
        <v>42905</v>
      </c>
      <c r="AE1396" t="s">
        <v>122</v>
      </c>
    </row>
    <row r="1397" spans="1:31" x14ac:dyDescent="0.3">
      <c r="A1397" t="s">
        <v>83</v>
      </c>
      <c r="B1397" t="s">
        <v>36</v>
      </c>
      <c r="C1397">
        <v>36</v>
      </c>
      <c r="D1397">
        <v>450</v>
      </c>
      <c r="E1397">
        <v>8</v>
      </c>
      <c r="F1397">
        <v>26</v>
      </c>
      <c r="G1397">
        <v>89</v>
      </c>
      <c r="H1397">
        <v>712</v>
      </c>
      <c r="I1397">
        <v>40.801250000000003</v>
      </c>
      <c r="J1397">
        <v>1</v>
      </c>
      <c r="K1397">
        <v>9000</v>
      </c>
      <c r="L1397">
        <v>4.0999999999999996</v>
      </c>
      <c r="M1397">
        <v>22</v>
      </c>
      <c r="N1397">
        <v>8</v>
      </c>
      <c r="O1397">
        <v>1</v>
      </c>
      <c r="P1397">
        <v>6</v>
      </c>
      <c r="Q1397">
        <v>2017</v>
      </c>
      <c r="R1397">
        <v>7.6190476189999998</v>
      </c>
      <c r="S1397">
        <v>19656</v>
      </c>
      <c r="T1397">
        <v>59.9</v>
      </c>
      <c r="U1397">
        <v>4.0999999999999996</v>
      </c>
      <c r="V1397">
        <v>17.670000000000002</v>
      </c>
      <c r="W1397">
        <v>59.9</v>
      </c>
      <c r="X1397">
        <v>4.2</v>
      </c>
      <c r="Y1397">
        <v>16.260000000000002</v>
      </c>
      <c r="Z1397">
        <v>89</v>
      </c>
      <c r="AA1397">
        <v>4.0999999999999996</v>
      </c>
      <c r="AB1397">
        <v>40.801250000000003</v>
      </c>
      <c r="AC1397">
        <v>97.58823529</v>
      </c>
      <c r="AD1397" s="1">
        <v>42905</v>
      </c>
      <c r="AE1397" t="s">
        <v>115</v>
      </c>
    </row>
    <row r="1398" spans="1:31" x14ac:dyDescent="0.3">
      <c r="A1398" t="s">
        <v>60</v>
      </c>
      <c r="B1398" t="s">
        <v>33</v>
      </c>
      <c r="C1398">
        <v>35</v>
      </c>
      <c r="D1398">
        <v>591</v>
      </c>
      <c r="E1398">
        <v>5</v>
      </c>
      <c r="F1398">
        <v>17</v>
      </c>
      <c r="G1398">
        <v>157.99</v>
      </c>
      <c r="H1398">
        <v>789.95</v>
      </c>
      <c r="I1398">
        <v>13.91</v>
      </c>
      <c r="J1398">
        <v>3</v>
      </c>
      <c r="K1398">
        <v>444</v>
      </c>
      <c r="L1398">
        <v>4</v>
      </c>
      <c r="M1398">
        <v>22</v>
      </c>
      <c r="N1398">
        <v>8</v>
      </c>
      <c r="O1398">
        <v>1</v>
      </c>
      <c r="P1398">
        <v>6</v>
      </c>
      <c r="Q1398">
        <v>2017</v>
      </c>
      <c r="R1398">
        <v>4.0728228230000001</v>
      </c>
      <c r="S1398">
        <v>4480</v>
      </c>
      <c r="T1398">
        <v>163</v>
      </c>
      <c r="U1398">
        <v>4.2</v>
      </c>
      <c r="V1398">
        <v>14.265000000000001</v>
      </c>
      <c r="W1398">
        <v>157.99</v>
      </c>
      <c r="X1398">
        <v>4</v>
      </c>
      <c r="Y1398">
        <v>13.91</v>
      </c>
      <c r="Z1398">
        <v>185</v>
      </c>
      <c r="AA1398">
        <v>3.8</v>
      </c>
      <c r="AB1398">
        <v>14.74</v>
      </c>
      <c r="AC1398">
        <v>157.94</v>
      </c>
      <c r="AD1398" s="1">
        <v>42905</v>
      </c>
      <c r="AE1398" t="s">
        <v>122</v>
      </c>
    </row>
    <row r="1399" spans="1:31" x14ac:dyDescent="0.3">
      <c r="A1399" t="s">
        <v>29</v>
      </c>
      <c r="B1399" t="s">
        <v>30</v>
      </c>
      <c r="C1399">
        <v>45</v>
      </c>
      <c r="D1399">
        <v>236</v>
      </c>
      <c r="E1399">
        <v>6</v>
      </c>
      <c r="F1399">
        <v>15</v>
      </c>
      <c r="G1399">
        <v>101.89999999999999</v>
      </c>
      <c r="H1399">
        <v>611.4</v>
      </c>
      <c r="I1399">
        <v>17.785</v>
      </c>
      <c r="J1399">
        <v>1</v>
      </c>
      <c r="K1399">
        <v>173</v>
      </c>
      <c r="L1399">
        <v>4</v>
      </c>
      <c r="M1399">
        <v>22</v>
      </c>
      <c r="N1399">
        <v>8</v>
      </c>
      <c r="O1399">
        <v>1</v>
      </c>
      <c r="P1399">
        <v>6</v>
      </c>
      <c r="Q1399">
        <v>2017</v>
      </c>
      <c r="R1399">
        <v>10.068892419999999</v>
      </c>
      <c r="S1399">
        <v>2808</v>
      </c>
      <c r="T1399">
        <v>159.99</v>
      </c>
      <c r="U1399">
        <v>4.2</v>
      </c>
      <c r="V1399">
        <v>42.033333329999998</v>
      </c>
      <c r="W1399">
        <v>100.9</v>
      </c>
      <c r="X1399">
        <v>4</v>
      </c>
      <c r="Y1399">
        <v>17.785</v>
      </c>
      <c r="Z1399">
        <v>100.9</v>
      </c>
      <c r="AA1399">
        <v>4</v>
      </c>
      <c r="AB1399">
        <v>17.785</v>
      </c>
      <c r="AC1399">
        <v>94.9</v>
      </c>
      <c r="AD1399" s="1">
        <v>42904</v>
      </c>
      <c r="AE1399" t="s">
        <v>116</v>
      </c>
    </row>
    <row r="1400" spans="1:31" x14ac:dyDescent="0.3">
      <c r="A1400" t="s">
        <v>78</v>
      </c>
      <c r="B1400" t="s">
        <v>36</v>
      </c>
      <c r="C1400">
        <v>58</v>
      </c>
      <c r="D1400">
        <v>1893</v>
      </c>
      <c r="E1400">
        <v>6</v>
      </c>
      <c r="F1400">
        <v>26</v>
      </c>
      <c r="G1400">
        <v>109.99000000000001</v>
      </c>
      <c r="H1400">
        <v>659.94</v>
      </c>
      <c r="I1400">
        <v>38.35166667</v>
      </c>
      <c r="J1400">
        <v>1</v>
      </c>
      <c r="K1400">
        <v>5950</v>
      </c>
      <c r="L1400">
        <v>4.3</v>
      </c>
      <c r="M1400">
        <v>22</v>
      </c>
      <c r="N1400">
        <v>8</v>
      </c>
      <c r="O1400">
        <v>1</v>
      </c>
      <c r="P1400">
        <v>6</v>
      </c>
      <c r="Q1400">
        <v>2017</v>
      </c>
      <c r="R1400">
        <v>9.0612244900000007</v>
      </c>
      <c r="S1400">
        <v>8000</v>
      </c>
      <c r="T1400">
        <v>59.9</v>
      </c>
      <c r="U1400">
        <v>4.0999999999999996</v>
      </c>
      <c r="V1400">
        <v>17.670000000000002</v>
      </c>
      <c r="W1400">
        <v>59.9</v>
      </c>
      <c r="X1400">
        <v>4.2</v>
      </c>
      <c r="Y1400">
        <v>16.260000000000002</v>
      </c>
      <c r="Z1400">
        <v>109.99</v>
      </c>
      <c r="AA1400">
        <v>4.3</v>
      </c>
      <c r="AB1400">
        <v>38.35166667</v>
      </c>
      <c r="AC1400">
        <v>109.99</v>
      </c>
      <c r="AD1400" s="1">
        <v>42904</v>
      </c>
      <c r="AE1400" t="s">
        <v>114</v>
      </c>
    </row>
    <row r="1401" spans="1:31" x14ac:dyDescent="0.3">
      <c r="A1401" t="s">
        <v>62</v>
      </c>
      <c r="B1401" t="s">
        <v>32</v>
      </c>
      <c r="C1401">
        <v>48</v>
      </c>
      <c r="D1401">
        <v>575</v>
      </c>
      <c r="E1401">
        <v>21</v>
      </c>
      <c r="F1401">
        <v>34</v>
      </c>
      <c r="G1401">
        <v>19.990000000000002</v>
      </c>
      <c r="H1401">
        <v>419.79</v>
      </c>
      <c r="I1401">
        <v>12.68333333</v>
      </c>
      <c r="J1401">
        <v>1</v>
      </c>
      <c r="K1401">
        <v>100</v>
      </c>
      <c r="L1401">
        <v>4.3</v>
      </c>
      <c r="M1401">
        <v>22</v>
      </c>
      <c r="N1401">
        <v>8</v>
      </c>
      <c r="O1401">
        <v>1</v>
      </c>
      <c r="P1401">
        <v>6</v>
      </c>
      <c r="Q1401">
        <v>2017</v>
      </c>
      <c r="R1401">
        <v>7.345238095</v>
      </c>
      <c r="S1401">
        <v>4500</v>
      </c>
      <c r="T1401">
        <v>19.989999999999998</v>
      </c>
      <c r="U1401">
        <v>4.3</v>
      </c>
      <c r="V1401">
        <v>12.68333333</v>
      </c>
      <c r="W1401">
        <v>89.99</v>
      </c>
      <c r="X1401">
        <v>4.0999999999999996</v>
      </c>
      <c r="Y1401">
        <v>14.16333333</v>
      </c>
      <c r="Z1401">
        <v>58.799523809999997</v>
      </c>
      <c r="AA1401">
        <v>3.9</v>
      </c>
      <c r="AB1401">
        <v>13.903333330000001</v>
      </c>
      <c r="AC1401">
        <v>19.989999999999998</v>
      </c>
      <c r="AD1401" s="1">
        <v>42904</v>
      </c>
      <c r="AE1401" t="s">
        <v>122</v>
      </c>
    </row>
    <row r="1402" spans="1:31" x14ac:dyDescent="0.3">
      <c r="A1402" t="s">
        <v>70</v>
      </c>
      <c r="B1402" t="s">
        <v>26</v>
      </c>
      <c r="C1402">
        <v>39</v>
      </c>
      <c r="D1402">
        <v>161</v>
      </c>
      <c r="E1402">
        <v>3</v>
      </c>
      <c r="F1402">
        <v>61</v>
      </c>
      <c r="G1402">
        <v>45.949999999999996</v>
      </c>
      <c r="H1402">
        <v>137.85</v>
      </c>
      <c r="I1402">
        <v>12.93333333</v>
      </c>
      <c r="J1402">
        <v>2</v>
      </c>
      <c r="K1402">
        <v>350</v>
      </c>
      <c r="L1402">
        <v>4</v>
      </c>
      <c r="M1402">
        <v>22</v>
      </c>
      <c r="N1402">
        <v>8</v>
      </c>
      <c r="O1402">
        <v>1</v>
      </c>
      <c r="P1402">
        <v>6</v>
      </c>
      <c r="Q1402">
        <v>2017</v>
      </c>
      <c r="R1402">
        <v>6.5031152649999999</v>
      </c>
      <c r="S1402">
        <v>3800</v>
      </c>
      <c r="T1402">
        <v>89.9</v>
      </c>
      <c r="U1402">
        <v>3.9</v>
      </c>
      <c r="V1402">
        <v>14.769215689999999</v>
      </c>
      <c r="W1402">
        <v>209</v>
      </c>
      <c r="X1402">
        <v>4.4000000000000004</v>
      </c>
      <c r="Y1402">
        <v>21.321999999999999</v>
      </c>
      <c r="Z1402">
        <v>45.95</v>
      </c>
      <c r="AA1402">
        <v>4</v>
      </c>
      <c r="AB1402">
        <v>12.93333333</v>
      </c>
      <c r="AC1402">
        <v>45.95</v>
      </c>
      <c r="AD1402" s="1">
        <v>42904</v>
      </c>
      <c r="AE1402" t="s">
        <v>116</v>
      </c>
    </row>
    <row r="1403" spans="1:31" x14ac:dyDescent="0.3">
      <c r="A1403" t="s">
        <v>46</v>
      </c>
      <c r="B1403" t="s">
        <v>40</v>
      </c>
      <c r="C1403">
        <v>33</v>
      </c>
      <c r="D1403">
        <v>897</v>
      </c>
      <c r="E1403">
        <v>17</v>
      </c>
      <c r="F1403">
        <v>42</v>
      </c>
      <c r="G1403">
        <v>129.99</v>
      </c>
      <c r="H1403">
        <v>2209.83</v>
      </c>
      <c r="I1403">
        <v>17.061176469999999</v>
      </c>
      <c r="J1403">
        <v>1</v>
      </c>
      <c r="K1403">
        <v>1600</v>
      </c>
      <c r="L1403">
        <v>4.3</v>
      </c>
      <c r="M1403">
        <v>22</v>
      </c>
      <c r="N1403">
        <v>8</v>
      </c>
      <c r="O1403">
        <v>1</v>
      </c>
      <c r="P1403">
        <v>6</v>
      </c>
      <c r="Q1403">
        <v>2017</v>
      </c>
      <c r="R1403">
        <v>15.31531532</v>
      </c>
      <c r="S1403">
        <v>15750</v>
      </c>
      <c r="T1403">
        <v>99.99</v>
      </c>
      <c r="U1403">
        <v>4.2</v>
      </c>
      <c r="V1403">
        <v>13.826428569999999</v>
      </c>
      <c r="W1403">
        <v>129.99</v>
      </c>
      <c r="X1403">
        <v>4.3</v>
      </c>
      <c r="Y1403">
        <v>17.061176469999999</v>
      </c>
      <c r="Z1403">
        <v>129.99</v>
      </c>
      <c r="AA1403">
        <v>4.3</v>
      </c>
      <c r="AB1403">
        <v>17.061176469999999</v>
      </c>
      <c r="AC1403">
        <v>129.99</v>
      </c>
      <c r="AD1403" s="1">
        <v>42903</v>
      </c>
      <c r="AE1403" t="s">
        <v>115</v>
      </c>
    </row>
    <row r="1404" spans="1:31" x14ac:dyDescent="0.3">
      <c r="A1404" t="s">
        <v>78</v>
      </c>
      <c r="B1404" t="s">
        <v>36</v>
      </c>
      <c r="C1404">
        <v>58</v>
      </c>
      <c r="D1404">
        <v>1893</v>
      </c>
      <c r="E1404">
        <v>6</v>
      </c>
      <c r="F1404">
        <v>26</v>
      </c>
      <c r="G1404">
        <v>109.99000000000001</v>
      </c>
      <c r="H1404">
        <v>659.94</v>
      </c>
      <c r="I1404">
        <v>38.35166667</v>
      </c>
      <c r="J1404">
        <v>1</v>
      </c>
      <c r="K1404">
        <v>5950</v>
      </c>
      <c r="L1404">
        <v>4.3</v>
      </c>
      <c r="M1404">
        <v>22</v>
      </c>
      <c r="N1404">
        <v>8</v>
      </c>
      <c r="O1404">
        <v>1</v>
      </c>
      <c r="P1404">
        <v>6</v>
      </c>
      <c r="Q1404">
        <v>2017</v>
      </c>
      <c r="R1404">
        <v>9.0612244900000007</v>
      </c>
      <c r="S1404">
        <v>8000</v>
      </c>
      <c r="T1404">
        <v>59.9</v>
      </c>
      <c r="U1404">
        <v>4.0999999999999996</v>
      </c>
      <c r="V1404">
        <v>17.670000000000002</v>
      </c>
      <c r="W1404">
        <v>59.9</v>
      </c>
      <c r="X1404">
        <v>4.2</v>
      </c>
      <c r="Y1404">
        <v>16.260000000000002</v>
      </c>
      <c r="Z1404">
        <v>109.99</v>
      </c>
      <c r="AA1404">
        <v>4.3</v>
      </c>
      <c r="AB1404">
        <v>38.35166667</v>
      </c>
      <c r="AC1404">
        <v>109.99</v>
      </c>
      <c r="AD1404" s="1">
        <v>42903</v>
      </c>
      <c r="AE1404" t="s">
        <v>114</v>
      </c>
    </row>
    <row r="1405" spans="1:31" x14ac:dyDescent="0.3">
      <c r="A1405" t="s">
        <v>62</v>
      </c>
      <c r="B1405" t="s">
        <v>32</v>
      </c>
      <c r="C1405">
        <v>48</v>
      </c>
      <c r="D1405">
        <v>575</v>
      </c>
      <c r="E1405">
        <v>21</v>
      </c>
      <c r="F1405">
        <v>34</v>
      </c>
      <c r="G1405">
        <v>19.990000000000002</v>
      </c>
      <c r="H1405">
        <v>419.79</v>
      </c>
      <c r="I1405">
        <v>12.68333333</v>
      </c>
      <c r="J1405">
        <v>1</v>
      </c>
      <c r="K1405">
        <v>100</v>
      </c>
      <c r="L1405">
        <v>4.3</v>
      </c>
      <c r="M1405">
        <v>22</v>
      </c>
      <c r="N1405">
        <v>8</v>
      </c>
      <c r="O1405">
        <v>1</v>
      </c>
      <c r="P1405">
        <v>6</v>
      </c>
      <c r="Q1405">
        <v>2017</v>
      </c>
      <c r="R1405">
        <v>7.345238095</v>
      </c>
      <c r="S1405">
        <v>4500</v>
      </c>
      <c r="T1405">
        <v>19.989999999999998</v>
      </c>
      <c r="U1405">
        <v>4.3</v>
      </c>
      <c r="V1405">
        <v>12.68333333</v>
      </c>
      <c r="W1405">
        <v>89.99</v>
      </c>
      <c r="X1405">
        <v>4.0999999999999996</v>
      </c>
      <c r="Y1405">
        <v>14.16333333</v>
      </c>
      <c r="Z1405">
        <v>58.799523809999997</v>
      </c>
      <c r="AA1405">
        <v>3.9</v>
      </c>
      <c r="AB1405">
        <v>13.903333330000001</v>
      </c>
      <c r="AC1405">
        <v>19.989999999999998</v>
      </c>
      <c r="AD1405" s="1">
        <v>42903</v>
      </c>
      <c r="AE1405" t="s">
        <v>122</v>
      </c>
    </row>
    <row r="1406" spans="1:31" x14ac:dyDescent="0.3">
      <c r="A1406" t="s">
        <v>80</v>
      </c>
      <c r="B1406" t="s">
        <v>36</v>
      </c>
      <c r="C1406">
        <v>56</v>
      </c>
      <c r="D1406">
        <v>348</v>
      </c>
      <c r="E1406">
        <v>1</v>
      </c>
      <c r="F1406">
        <v>26</v>
      </c>
      <c r="G1406">
        <v>59.9</v>
      </c>
      <c r="H1406">
        <v>59.9</v>
      </c>
      <c r="I1406">
        <v>17.670000000000002</v>
      </c>
      <c r="J1406">
        <v>2</v>
      </c>
      <c r="K1406">
        <v>1550</v>
      </c>
      <c r="L1406">
        <v>4.0999999999999996</v>
      </c>
      <c r="M1406">
        <v>22</v>
      </c>
      <c r="N1406">
        <v>8</v>
      </c>
      <c r="O1406">
        <v>1</v>
      </c>
      <c r="P1406">
        <v>6</v>
      </c>
      <c r="Q1406">
        <v>2017</v>
      </c>
      <c r="R1406">
        <v>3.0657748050000002</v>
      </c>
      <c r="S1406">
        <v>19800</v>
      </c>
      <c r="T1406">
        <v>59.9</v>
      </c>
      <c r="U1406">
        <v>4.0999999999999996</v>
      </c>
      <c r="V1406">
        <v>17.670000000000002</v>
      </c>
      <c r="W1406">
        <v>59.9</v>
      </c>
      <c r="X1406">
        <v>4.2</v>
      </c>
      <c r="Y1406">
        <v>16.260000000000002</v>
      </c>
      <c r="Z1406">
        <v>59.9</v>
      </c>
      <c r="AA1406">
        <v>4.0999999999999996</v>
      </c>
      <c r="AB1406">
        <v>17.670000000000002</v>
      </c>
      <c r="AC1406">
        <v>59.9</v>
      </c>
      <c r="AD1406" s="1">
        <v>42903</v>
      </c>
      <c r="AE1406" t="s">
        <v>124</v>
      </c>
    </row>
    <row r="1407" spans="1:31" x14ac:dyDescent="0.3">
      <c r="A1407" t="s">
        <v>75</v>
      </c>
      <c r="B1407" t="s">
        <v>30</v>
      </c>
      <c r="C1407">
        <v>42</v>
      </c>
      <c r="D1407">
        <v>363</v>
      </c>
      <c r="E1407">
        <v>15</v>
      </c>
      <c r="F1407">
        <v>34</v>
      </c>
      <c r="G1407">
        <v>149.84799999999998</v>
      </c>
      <c r="H1407">
        <v>2247.7199999999998</v>
      </c>
      <c r="I1407">
        <v>21.70066667</v>
      </c>
      <c r="J1407">
        <v>1</v>
      </c>
      <c r="K1407">
        <v>922</v>
      </c>
      <c r="L1407">
        <v>4.2</v>
      </c>
      <c r="M1407">
        <v>22</v>
      </c>
      <c r="N1407">
        <v>8</v>
      </c>
      <c r="O1407">
        <v>1</v>
      </c>
      <c r="P1407">
        <v>6</v>
      </c>
      <c r="Q1407">
        <v>2017</v>
      </c>
      <c r="R1407">
        <v>15.78947368</v>
      </c>
      <c r="S1407">
        <v>7650</v>
      </c>
      <c r="T1407">
        <v>159.99</v>
      </c>
      <c r="U1407">
        <v>4.2</v>
      </c>
      <c r="V1407">
        <v>42.033333329999998</v>
      </c>
      <c r="W1407">
        <v>149.85249999999999</v>
      </c>
      <c r="X1407">
        <v>4.2</v>
      </c>
      <c r="Y1407">
        <v>21.70066667</v>
      </c>
      <c r="Z1407">
        <v>149.85249999999999</v>
      </c>
      <c r="AA1407">
        <v>4.2</v>
      </c>
      <c r="AB1407">
        <v>21.70066667</v>
      </c>
      <c r="AC1407">
        <v>178.0571429</v>
      </c>
      <c r="AD1407" s="1">
        <v>42902</v>
      </c>
      <c r="AE1407" t="s">
        <v>122</v>
      </c>
    </row>
    <row r="1408" spans="1:31" x14ac:dyDescent="0.3">
      <c r="A1408" t="s">
        <v>83</v>
      </c>
      <c r="B1408" t="s">
        <v>36</v>
      </c>
      <c r="C1408">
        <v>36</v>
      </c>
      <c r="D1408">
        <v>450</v>
      </c>
      <c r="E1408">
        <v>8</v>
      </c>
      <c r="F1408">
        <v>26</v>
      </c>
      <c r="G1408">
        <v>89</v>
      </c>
      <c r="H1408">
        <v>712</v>
      </c>
      <c r="I1408">
        <v>40.801250000000003</v>
      </c>
      <c r="J1408">
        <v>1</v>
      </c>
      <c r="K1408">
        <v>9000</v>
      </c>
      <c r="L1408">
        <v>4.0999999999999996</v>
      </c>
      <c r="M1408">
        <v>22</v>
      </c>
      <c r="N1408">
        <v>8</v>
      </c>
      <c r="O1408">
        <v>1</v>
      </c>
      <c r="P1408">
        <v>6</v>
      </c>
      <c r="Q1408">
        <v>2017</v>
      </c>
      <c r="R1408">
        <v>7.6190476189999998</v>
      </c>
      <c r="S1408">
        <v>19656</v>
      </c>
      <c r="T1408">
        <v>59.9</v>
      </c>
      <c r="U1408">
        <v>4.0999999999999996</v>
      </c>
      <c r="V1408">
        <v>17.670000000000002</v>
      </c>
      <c r="W1408">
        <v>59.9</v>
      </c>
      <c r="X1408">
        <v>4.2</v>
      </c>
      <c r="Y1408">
        <v>16.260000000000002</v>
      </c>
      <c r="Z1408">
        <v>89</v>
      </c>
      <c r="AA1408">
        <v>4.0999999999999996</v>
      </c>
      <c r="AB1408">
        <v>40.801250000000003</v>
      </c>
      <c r="AC1408">
        <v>97.58823529</v>
      </c>
      <c r="AD1408" s="1">
        <v>42902</v>
      </c>
      <c r="AE1408" t="s">
        <v>115</v>
      </c>
    </row>
    <row r="1409" spans="1:31" x14ac:dyDescent="0.3">
      <c r="A1409" t="s">
        <v>47</v>
      </c>
      <c r="B1409" t="s">
        <v>32</v>
      </c>
      <c r="C1409">
        <v>51</v>
      </c>
      <c r="D1409">
        <v>625</v>
      </c>
      <c r="E1409">
        <v>2</v>
      </c>
      <c r="F1409">
        <v>53</v>
      </c>
      <c r="G1409">
        <v>349.9</v>
      </c>
      <c r="H1409">
        <v>699.8</v>
      </c>
      <c r="I1409">
        <v>24.504999999999999</v>
      </c>
      <c r="J1409">
        <v>1</v>
      </c>
      <c r="K1409">
        <v>900</v>
      </c>
      <c r="L1409">
        <v>4.3</v>
      </c>
      <c r="M1409">
        <v>22</v>
      </c>
      <c r="N1409">
        <v>8</v>
      </c>
      <c r="O1409">
        <v>1</v>
      </c>
      <c r="P1409">
        <v>6</v>
      </c>
      <c r="Q1409">
        <v>2017</v>
      </c>
      <c r="R1409">
        <v>7.5407608699999997</v>
      </c>
      <c r="S1409">
        <v>11400</v>
      </c>
      <c r="T1409">
        <v>19.989999999999998</v>
      </c>
      <c r="U1409">
        <v>4.3</v>
      </c>
      <c r="V1409">
        <v>12.68333333</v>
      </c>
      <c r="W1409">
        <v>89.99</v>
      </c>
      <c r="X1409">
        <v>4.0999999999999996</v>
      </c>
      <c r="Y1409">
        <v>14.16333333</v>
      </c>
      <c r="Z1409">
        <v>58.799523809999997</v>
      </c>
      <c r="AA1409">
        <v>3.9</v>
      </c>
      <c r="AB1409">
        <v>13.903333330000001</v>
      </c>
      <c r="AC1409">
        <v>349.9</v>
      </c>
      <c r="AD1409" s="1">
        <v>42902</v>
      </c>
      <c r="AE1409" t="s">
        <v>114</v>
      </c>
    </row>
    <row r="1410" spans="1:31" x14ac:dyDescent="0.3">
      <c r="A1410" t="s">
        <v>43</v>
      </c>
      <c r="B1410" t="s">
        <v>33</v>
      </c>
      <c r="C1410">
        <v>59</v>
      </c>
      <c r="D1410">
        <v>319</v>
      </c>
      <c r="E1410">
        <v>3</v>
      </c>
      <c r="F1410">
        <v>17</v>
      </c>
      <c r="G1410">
        <v>78</v>
      </c>
      <c r="H1410">
        <v>234</v>
      </c>
      <c r="I1410">
        <v>10.3</v>
      </c>
      <c r="J1410">
        <v>4</v>
      </c>
      <c r="K1410">
        <v>250</v>
      </c>
      <c r="L1410">
        <v>3.9</v>
      </c>
      <c r="M1410">
        <v>22</v>
      </c>
      <c r="N1410">
        <v>8</v>
      </c>
      <c r="O1410">
        <v>1</v>
      </c>
      <c r="P1410">
        <v>6</v>
      </c>
      <c r="Q1410">
        <v>2017</v>
      </c>
      <c r="R1410">
        <v>21.17163412</v>
      </c>
      <c r="S1410">
        <v>640</v>
      </c>
      <c r="T1410">
        <v>163</v>
      </c>
      <c r="U1410">
        <v>4.2</v>
      </c>
      <c r="V1410">
        <v>14.265000000000001</v>
      </c>
      <c r="W1410">
        <v>78</v>
      </c>
      <c r="X1410">
        <v>3.9</v>
      </c>
      <c r="Y1410">
        <v>10.3</v>
      </c>
      <c r="Z1410">
        <v>185</v>
      </c>
      <c r="AA1410">
        <v>3.8</v>
      </c>
      <c r="AB1410">
        <v>14.74</v>
      </c>
      <c r="AC1410">
        <v>77.95</v>
      </c>
      <c r="AD1410" s="1">
        <v>42902</v>
      </c>
      <c r="AE1410" t="s">
        <v>116</v>
      </c>
    </row>
    <row r="1411" spans="1:31" x14ac:dyDescent="0.3">
      <c r="A1411" t="s">
        <v>60</v>
      </c>
      <c r="B1411" t="s">
        <v>33</v>
      </c>
      <c r="C1411">
        <v>35</v>
      </c>
      <c r="D1411">
        <v>591</v>
      </c>
      <c r="E1411">
        <v>5</v>
      </c>
      <c r="F1411">
        <v>17</v>
      </c>
      <c r="G1411">
        <v>157.99</v>
      </c>
      <c r="H1411">
        <v>789.95</v>
      </c>
      <c r="I1411">
        <v>13.91</v>
      </c>
      <c r="J1411">
        <v>3</v>
      </c>
      <c r="K1411">
        <v>444</v>
      </c>
      <c r="L1411">
        <v>4</v>
      </c>
      <c r="M1411">
        <v>22</v>
      </c>
      <c r="N1411">
        <v>8</v>
      </c>
      <c r="O1411">
        <v>1</v>
      </c>
      <c r="P1411">
        <v>6</v>
      </c>
      <c r="Q1411">
        <v>2017</v>
      </c>
      <c r="R1411">
        <v>4.0728228230000001</v>
      </c>
      <c r="S1411">
        <v>4480</v>
      </c>
      <c r="T1411">
        <v>163</v>
      </c>
      <c r="U1411">
        <v>4.2</v>
      </c>
      <c r="V1411">
        <v>14.265000000000001</v>
      </c>
      <c r="W1411">
        <v>157.99</v>
      </c>
      <c r="X1411">
        <v>4</v>
      </c>
      <c r="Y1411">
        <v>13.91</v>
      </c>
      <c r="Z1411">
        <v>185</v>
      </c>
      <c r="AA1411">
        <v>3.8</v>
      </c>
      <c r="AB1411">
        <v>14.74</v>
      </c>
      <c r="AC1411">
        <v>157.94</v>
      </c>
      <c r="AD1411" s="1">
        <v>42902</v>
      </c>
      <c r="AE1411" t="s">
        <v>122</v>
      </c>
    </row>
    <row r="1412" spans="1:31" x14ac:dyDescent="0.3">
      <c r="A1412" t="s">
        <v>25</v>
      </c>
      <c r="B1412" t="s">
        <v>26</v>
      </c>
      <c r="C1412">
        <v>56</v>
      </c>
      <c r="D1412">
        <v>162</v>
      </c>
      <c r="E1412">
        <v>10</v>
      </c>
      <c r="F1412">
        <v>61</v>
      </c>
      <c r="G1412">
        <v>209</v>
      </c>
      <c r="H1412">
        <v>2090</v>
      </c>
      <c r="I1412">
        <v>21.321999999999999</v>
      </c>
      <c r="J1412">
        <v>5</v>
      </c>
      <c r="K1412">
        <v>9750</v>
      </c>
      <c r="L1412">
        <v>4.4000000000000004</v>
      </c>
      <c r="M1412">
        <v>22</v>
      </c>
      <c r="N1412">
        <v>8</v>
      </c>
      <c r="O1412">
        <v>1</v>
      </c>
      <c r="P1412">
        <v>6</v>
      </c>
      <c r="Q1412">
        <v>2017</v>
      </c>
      <c r="R1412">
        <v>6.493506494</v>
      </c>
      <c r="S1412">
        <v>12600</v>
      </c>
      <c r="T1412">
        <v>89.9</v>
      </c>
      <c r="U1412">
        <v>3.9</v>
      </c>
      <c r="V1412">
        <v>14.769215689999999</v>
      </c>
      <c r="W1412">
        <v>209</v>
      </c>
      <c r="X1412">
        <v>4.4000000000000004</v>
      </c>
      <c r="Y1412">
        <v>21.321999999999999</v>
      </c>
      <c r="Z1412">
        <v>45.95</v>
      </c>
      <c r="AA1412">
        <v>4</v>
      </c>
      <c r="AB1412">
        <v>12.93333333</v>
      </c>
      <c r="AC1412">
        <v>215</v>
      </c>
      <c r="AD1412" s="1">
        <v>42902</v>
      </c>
      <c r="AE1412" t="s">
        <v>114</v>
      </c>
    </row>
    <row r="1413" spans="1:31" x14ac:dyDescent="0.3">
      <c r="A1413" t="s">
        <v>55</v>
      </c>
      <c r="B1413" t="s">
        <v>40</v>
      </c>
      <c r="C1413">
        <v>54</v>
      </c>
      <c r="D1413">
        <v>1012</v>
      </c>
      <c r="E1413">
        <v>14</v>
      </c>
      <c r="F1413">
        <v>42</v>
      </c>
      <c r="G1413">
        <v>99.99</v>
      </c>
      <c r="H1413">
        <v>1399.86</v>
      </c>
      <c r="I1413">
        <v>13.826428569999999</v>
      </c>
      <c r="J1413">
        <v>1</v>
      </c>
      <c r="K1413">
        <v>1200</v>
      </c>
      <c r="L1413">
        <v>4.2</v>
      </c>
      <c r="M1413">
        <v>22</v>
      </c>
      <c r="N1413">
        <v>8</v>
      </c>
      <c r="O1413">
        <v>1</v>
      </c>
      <c r="P1413">
        <v>6</v>
      </c>
      <c r="Q1413">
        <v>2017</v>
      </c>
      <c r="R1413">
        <v>12.612612609999999</v>
      </c>
      <c r="S1413">
        <v>15750</v>
      </c>
      <c r="T1413">
        <v>99.99</v>
      </c>
      <c r="U1413">
        <v>4.2</v>
      </c>
      <c r="V1413">
        <v>13.826428569999999</v>
      </c>
      <c r="W1413">
        <v>129.99</v>
      </c>
      <c r="X1413">
        <v>4.3</v>
      </c>
      <c r="Y1413">
        <v>17.061176469999999</v>
      </c>
      <c r="Z1413">
        <v>99.99</v>
      </c>
      <c r="AA1413">
        <v>4.2</v>
      </c>
      <c r="AB1413">
        <v>13.826428569999999</v>
      </c>
      <c r="AC1413">
        <v>99.99</v>
      </c>
      <c r="AD1413" s="1">
        <v>42901</v>
      </c>
      <c r="AE1413" t="s">
        <v>122</v>
      </c>
    </row>
    <row r="1414" spans="1:31" x14ac:dyDescent="0.3">
      <c r="A1414" t="s">
        <v>54</v>
      </c>
      <c r="B1414" t="s">
        <v>32</v>
      </c>
      <c r="C1414">
        <v>59</v>
      </c>
      <c r="D1414">
        <v>492</v>
      </c>
      <c r="E1414">
        <v>9</v>
      </c>
      <c r="F1414">
        <v>53</v>
      </c>
      <c r="G1414">
        <v>89.99</v>
      </c>
      <c r="H1414">
        <v>809.91</v>
      </c>
      <c r="I1414">
        <v>14.16333333</v>
      </c>
      <c r="J1414">
        <v>3</v>
      </c>
      <c r="K1414">
        <v>250</v>
      </c>
      <c r="L1414">
        <v>4.0999999999999996</v>
      </c>
      <c r="M1414">
        <v>22</v>
      </c>
      <c r="N1414">
        <v>8</v>
      </c>
      <c r="O1414">
        <v>1</v>
      </c>
      <c r="P1414">
        <v>6</v>
      </c>
      <c r="Q1414">
        <v>2017</v>
      </c>
      <c r="R1414">
        <v>8.8344041699999991</v>
      </c>
      <c r="S1414">
        <v>3960</v>
      </c>
      <c r="T1414">
        <v>19.989999999999998</v>
      </c>
      <c r="U1414">
        <v>4.3</v>
      </c>
      <c r="V1414">
        <v>12.68333333</v>
      </c>
      <c r="W1414">
        <v>89.99</v>
      </c>
      <c r="X1414">
        <v>4.0999999999999996</v>
      </c>
      <c r="Y1414">
        <v>14.16333333</v>
      </c>
      <c r="Z1414">
        <v>58.799523809999997</v>
      </c>
      <c r="AA1414">
        <v>3.9</v>
      </c>
      <c r="AB1414">
        <v>13.903333330000001</v>
      </c>
      <c r="AC1414">
        <v>89.99</v>
      </c>
      <c r="AD1414" s="1">
        <v>42901</v>
      </c>
      <c r="AE1414" t="s">
        <v>115</v>
      </c>
    </row>
    <row r="1415" spans="1:31" x14ac:dyDescent="0.3">
      <c r="A1415" t="s">
        <v>42</v>
      </c>
      <c r="B1415" t="s">
        <v>32</v>
      </c>
      <c r="C1415">
        <v>59</v>
      </c>
      <c r="D1415">
        <v>492</v>
      </c>
      <c r="E1415">
        <v>21</v>
      </c>
      <c r="F1415">
        <v>53</v>
      </c>
      <c r="G1415">
        <v>58.799523809523805</v>
      </c>
      <c r="H1415">
        <v>1234.79</v>
      </c>
      <c r="I1415">
        <v>13.903333330000001</v>
      </c>
      <c r="J1415">
        <v>2</v>
      </c>
      <c r="K1415">
        <v>200</v>
      </c>
      <c r="L1415">
        <v>3.9</v>
      </c>
      <c r="M1415">
        <v>22</v>
      </c>
      <c r="N1415">
        <v>8</v>
      </c>
      <c r="O1415">
        <v>1</v>
      </c>
      <c r="P1415">
        <v>6</v>
      </c>
      <c r="Q1415">
        <v>2017</v>
      </c>
      <c r="R1415">
        <v>11.35714286</v>
      </c>
      <c r="S1415">
        <v>3960</v>
      </c>
      <c r="T1415">
        <v>19.989999999999998</v>
      </c>
      <c r="U1415">
        <v>4.3</v>
      </c>
      <c r="V1415">
        <v>12.68333333</v>
      </c>
      <c r="W1415">
        <v>89.99</v>
      </c>
      <c r="X1415">
        <v>4.0999999999999996</v>
      </c>
      <c r="Y1415">
        <v>14.16333333</v>
      </c>
      <c r="Z1415">
        <v>58.799523809999997</v>
      </c>
      <c r="AA1415">
        <v>3.9</v>
      </c>
      <c r="AB1415">
        <v>13.903333330000001</v>
      </c>
      <c r="AC1415">
        <v>64.989999999999995</v>
      </c>
      <c r="AD1415" s="1">
        <v>42901</v>
      </c>
      <c r="AE1415" t="s">
        <v>115</v>
      </c>
    </row>
    <row r="1416" spans="1:31" x14ac:dyDescent="0.3">
      <c r="A1416" t="s">
        <v>67</v>
      </c>
      <c r="B1416" t="s">
        <v>33</v>
      </c>
      <c r="C1416">
        <v>33</v>
      </c>
      <c r="D1416">
        <v>523</v>
      </c>
      <c r="E1416">
        <v>4</v>
      </c>
      <c r="F1416">
        <v>17</v>
      </c>
      <c r="G1416">
        <v>163</v>
      </c>
      <c r="H1416">
        <v>652</v>
      </c>
      <c r="I1416">
        <v>14.265000000000001</v>
      </c>
      <c r="J1416">
        <v>3</v>
      </c>
      <c r="K1416">
        <v>584</v>
      </c>
      <c r="L1416">
        <v>4.2</v>
      </c>
      <c r="M1416">
        <v>22</v>
      </c>
      <c r="N1416">
        <v>8</v>
      </c>
      <c r="O1416">
        <v>1</v>
      </c>
      <c r="P1416">
        <v>6</v>
      </c>
      <c r="Q1416">
        <v>2017</v>
      </c>
      <c r="R1416">
        <v>4.7812757929999998</v>
      </c>
      <c r="S1416">
        <v>2288</v>
      </c>
      <c r="T1416">
        <v>163</v>
      </c>
      <c r="U1416">
        <v>4.2</v>
      </c>
      <c r="V1416">
        <v>14.265000000000001</v>
      </c>
      <c r="W1416">
        <v>163</v>
      </c>
      <c r="X1416">
        <v>4.2</v>
      </c>
      <c r="Y1416">
        <v>14.265000000000001</v>
      </c>
      <c r="Z1416">
        <v>185</v>
      </c>
      <c r="AA1416">
        <v>3.8</v>
      </c>
      <c r="AB1416">
        <v>14.74</v>
      </c>
      <c r="AC1416">
        <v>162.94999999999999</v>
      </c>
      <c r="AD1416" s="1">
        <v>42901</v>
      </c>
      <c r="AE1416" t="s">
        <v>122</v>
      </c>
    </row>
    <row r="1417" spans="1:31" x14ac:dyDescent="0.3">
      <c r="A1417" t="s">
        <v>27</v>
      </c>
      <c r="B1417" t="s">
        <v>36</v>
      </c>
      <c r="C1417">
        <v>58</v>
      </c>
      <c r="D1417">
        <v>340</v>
      </c>
      <c r="E1417">
        <v>4</v>
      </c>
      <c r="F1417">
        <v>26</v>
      </c>
      <c r="G1417">
        <v>59.9</v>
      </c>
      <c r="H1417">
        <v>239.6</v>
      </c>
      <c r="I1417">
        <v>17.7532</v>
      </c>
      <c r="J1417">
        <v>2</v>
      </c>
      <c r="K1417">
        <v>1500</v>
      </c>
      <c r="L1417">
        <v>4</v>
      </c>
      <c r="M1417">
        <v>22</v>
      </c>
      <c r="N1417">
        <v>8</v>
      </c>
      <c r="O1417">
        <v>1</v>
      </c>
      <c r="P1417">
        <v>6</v>
      </c>
      <c r="Q1417">
        <v>2017</v>
      </c>
      <c r="R1417">
        <v>3.4980763540000002</v>
      </c>
      <c r="S1417">
        <v>19800</v>
      </c>
      <c r="T1417">
        <v>53.9</v>
      </c>
      <c r="U1417">
        <v>4.0999999999999996</v>
      </c>
      <c r="V1417">
        <v>17.670000000000002</v>
      </c>
      <c r="W1417">
        <v>59.9</v>
      </c>
      <c r="X1417">
        <v>4.2</v>
      </c>
      <c r="Y1417">
        <v>16.260000000000002</v>
      </c>
      <c r="Z1417">
        <v>59.9</v>
      </c>
      <c r="AA1417">
        <v>4</v>
      </c>
      <c r="AB1417">
        <v>16.612500000000001</v>
      </c>
      <c r="AC1417">
        <v>59.9</v>
      </c>
      <c r="AD1417" s="1">
        <v>42901</v>
      </c>
      <c r="AE1417" t="s">
        <v>115</v>
      </c>
    </row>
    <row r="1418" spans="1:31" x14ac:dyDescent="0.3">
      <c r="A1418" t="s">
        <v>60</v>
      </c>
      <c r="B1418" t="s">
        <v>33</v>
      </c>
      <c r="C1418">
        <v>35</v>
      </c>
      <c r="D1418">
        <v>591</v>
      </c>
      <c r="E1418">
        <v>5</v>
      </c>
      <c r="F1418">
        <v>17</v>
      </c>
      <c r="G1418">
        <v>157.99</v>
      </c>
      <c r="H1418">
        <v>789.95</v>
      </c>
      <c r="I1418">
        <v>13.91</v>
      </c>
      <c r="J1418">
        <v>3</v>
      </c>
      <c r="K1418">
        <v>444</v>
      </c>
      <c r="L1418">
        <v>4</v>
      </c>
      <c r="M1418">
        <v>22</v>
      </c>
      <c r="N1418">
        <v>8</v>
      </c>
      <c r="O1418">
        <v>1</v>
      </c>
      <c r="P1418">
        <v>6</v>
      </c>
      <c r="Q1418">
        <v>2017</v>
      </c>
      <c r="R1418">
        <v>4.0728228230000001</v>
      </c>
      <c r="S1418">
        <v>4480</v>
      </c>
      <c r="T1418">
        <v>163</v>
      </c>
      <c r="U1418">
        <v>4.2</v>
      </c>
      <c r="V1418">
        <v>14.265000000000001</v>
      </c>
      <c r="W1418">
        <v>157.99</v>
      </c>
      <c r="X1418">
        <v>4</v>
      </c>
      <c r="Y1418">
        <v>13.91</v>
      </c>
      <c r="Z1418">
        <v>185</v>
      </c>
      <c r="AA1418">
        <v>3.8</v>
      </c>
      <c r="AB1418">
        <v>14.74</v>
      </c>
      <c r="AC1418">
        <v>157.94</v>
      </c>
      <c r="AD1418" s="1">
        <v>42900</v>
      </c>
      <c r="AE1418" t="s">
        <v>122</v>
      </c>
    </row>
    <row r="1419" spans="1:31" x14ac:dyDescent="0.3">
      <c r="A1419" t="s">
        <v>25</v>
      </c>
      <c r="B1419" t="s">
        <v>26</v>
      </c>
      <c r="C1419">
        <v>56</v>
      </c>
      <c r="D1419">
        <v>162</v>
      </c>
      <c r="E1419">
        <v>10</v>
      </c>
      <c r="F1419">
        <v>61</v>
      </c>
      <c r="G1419">
        <v>209</v>
      </c>
      <c r="H1419">
        <v>2090</v>
      </c>
      <c r="I1419">
        <v>21.321999999999999</v>
      </c>
      <c r="J1419">
        <v>5</v>
      </c>
      <c r="K1419">
        <v>9750</v>
      </c>
      <c r="L1419">
        <v>4.4000000000000004</v>
      </c>
      <c r="M1419">
        <v>22</v>
      </c>
      <c r="N1419">
        <v>8</v>
      </c>
      <c r="O1419">
        <v>1</v>
      </c>
      <c r="P1419">
        <v>6</v>
      </c>
      <c r="Q1419">
        <v>2017</v>
      </c>
      <c r="R1419">
        <v>6.493506494</v>
      </c>
      <c r="S1419">
        <v>12600</v>
      </c>
      <c r="T1419">
        <v>89.9</v>
      </c>
      <c r="U1419">
        <v>3.9</v>
      </c>
      <c r="V1419">
        <v>14.769215689999999</v>
      </c>
      <c r="W1419">
        <v>209</v>
      </c>
      <c r="X1419">
        <v>4.4000000000000004</v>
      </c>
      <c r="Y1419">
        <v>21.321999999999999</v>
      </c>
      <c r="Z1419">
        <v>45.95</v>
      </c>
      <c r="AA1419">
        <v>4</v>
      </c>
      <c r="AB1419">
        <v>12.93333333</v>
      </c>
      <c r="AC1419">
        <v>215</v>
      </c>
      <c r="AD1419" s="1">
        <v>42900</v>
      </c>
      <c r="AE1419" t="s">
        <v>114</v>
      </c>
    </row>
    <row r="1420" spans="1:31" x14ac:dyDescent="0.3">
      <c r="A1420" t="s">
        <v>78</v>
      </c>
      <c r="B1420" t="s">
        <v>36</v>
      </c>
      <c r="C1420">
        <v>58</v>
      </c>
      <c r="D1420">
        <v>1893</v>
      </c>
      <c r="E1420">
        <v>6</v>
      </c>
      <c r="F1420">
        <v>26</v>
      </c>
      <c r="G1420">
        <v>109.99000000000001</v>
      </c>
      <c r="H1420">
        <v>659.94</v>
      </c>
      <c r="I1420">
        <v>38.35166667</v>
      </c>
      <c r="J1420">
        <v>1</v>
      </c>
      <c r="K1420">
        <v>5950</v>
      </c>
      <c r="L1420">
        <v>4.3</v>
      </c>
      <c r="M1420">
        <v>22</v>
      </c>
      <c r="N1420">
        <v>8</v>
      </c>
      <c r="O1420">
        <v>1</v>
      </c>
      <c r="P1420">
        <v>6</v>
      </c>
      <c r="Q1420">
        <v>2017</v>
      </c>
      <c r="R1420">
        <v>9.0612244900000007</v>
      </c>
      <c r="S1420">
        <v>8000</v>
      </c>
      <c r="T1420">
        <v>59.9</v>
      </c>
      <c r="U1420">
        <v>4.0999999999999996</v>
      </c>
      <c r="V1420">
        <v>17.670000000000002</v>
      </c>
      <c r="W1420">
        <v>59.9</v>
      </c>
      <c r="X1420">
        <v>4.2</v>
      </c>
      <c r="Y1420">
        <v>16.260000000000002</v>
      </c>
      <c r="Z1420">
        <v>109.99</v>
      </c>
      <c r="AA1420">
        <v>4.3</v>
      </c>
      <c r="AB1420">
        <v>38.35166667</v>
      </c>
      <c r="AC1420">
        <v>109.99</v>
      </c>
      <c r="AD1420" s="1">
        <v>42899</v>
      </c>
      <c r="AE1420" t="s">
        <v>114</v>
      </c>
    </row>
    <row r="1421" spans="1:31" x14ac:dyDescent="0.3">
      <c r="A1421" t="s">
        <v>43</v>
      </c>
      <c r="B1421" t="s">
        <v>33</v>
      </c>
      <c r="C1421">
        <v>59</v>
      </c>
      <c r="D1421">
        <v>319</v>
      </c>
      <c r="E1421">
        <v>3</v>
      </c>
      <c r="F1421">
        <v>17</v>
      </c>
      <c r="G1421">
        <v>78</v>
      </c>
      <c r="H1421">
        <v>234</v>
      </c>
      <c r="I1421">
        <v>10.3</v>
      </c>
      <c r="J1421">
        <v>4</v>
      </c>
      <c r="K1421">
        <v>250</v>
      </c>
      <c r="L1421">
        <v>3.9</v>
      </c>
      <c r="M1421">
        <v>22</v>
      </c>
      <c r="N1421">
        <v>8</v>
      </c>
      <c r="O1421">
        <v>1</v>
      </c>
      <c r="P1421">
        <v>6</v>
      </c>
      <c r="Q1421">
        <v>2017</v>
      </c>
      <c r="R1421">
        <v>21.17163412</v>
      </c>
      <c r="S1421">
        <v>640</v>
      </c>
      <c r="T1421">
        <v>163</v>
      </c>
      <c r="U1421">
        <v>4.2</v>
      </c>
      <c r="V1421">
        <v>14.265000000000001</v>
      </c>
      <c r="W1421">
        <v>78</v>
      </c>
      <c r="X1421">
        <v>3.9</v>
      </c>
      <c r="Y1421">
        <v>10.3</v>
      </c>
      <c r="Z1421">
        <v>185</v>
      </c>
      <c r="AA1421">
        <v>3.8</v>
      </c>
      <c r="AB1421">
        <v>14.74</v>
      </c>
      <c r="AC1421">
        <v>77.95</v>
      </c>
      <c r="AD1421" s="1">
        <v>42899</v>
      </c>
      <c r="AE1421" t="s">
        <v>116</v>
      </c>
    </row>
    <row r="1422" spans="1:31" x14ac:dyDescent="0.3">
      <c r="A1422" t="s">
        <v>55</v>
      </c>
      <c r="B1422" t="s">
        <v>40</v>
      </c>
      <c r="C1422">
        <v>54</v>
      </c>
      <c r="D1422">
        <v>1012</v>
      </c>
      <c r="E1422">
        <v>14</v>
      </c>
      <c r="F1422">
        <v>42</v>
      </c>
      <c r="G1422">
        <v>99.99</v>
      </c>
      <c r="H1422">
        <v>1399.86</v>
      </c>
      <c r="I1422">
        <v>13.826428569999999</v>
      </c>
      <c r="J1422">
        <v>1</v>
      </c>
      <c r="K1422">
        <v>1200</v>
      </c>
      <c r="L1422">
        <v>4.2</v>
      </c>
      <c r="M1422">
        <v>22</v>
      </c>
      <c r="N1422">
        <v>8</v>
      </c>
      <c r="O1422">
        <v>1</v>
      </c>
      <c r="P1422">
        <v>6</v>
      </c>
      <c r="Q1422">
        <v>2017</v>
      </c>
      <c r="R1422">
        <v>12.612612609999999</v>
      </c>
      <c r="S1422">
        <v>15750</v>
      </c>
      <c r="T1422">
        <v>99.99</v>
      </c>
      <c r="U1422">
        <v>4.2</v>
      </c>
      <c r="V1422">
        <v>13.826428569999999</v>
      </c>
      <c r="W1422">
        <v>129.99</v>
      </c>
      <c r="X1422">
        <v>4.3</v>
      </c>
      <c r="Y1422">
        <v>17.061176469999999</v>
      </c>
      <c r="Z1422">
        <v>99.99</v>
      </c>
      <c r="AA1422">
        <v>4.2</v>
      </c>
      <c r="AB1422">
        <v>13.826428569999999</v>
      </c>
      <c r="AC1422">
        <v>99.99</v>
      </c>
      <c r="AD1422" s="1">
        <v>42898</v>
      </c>
      <c r="AE1422" t="s">
        <v>122</v>
      </c>
    </row>
    <row r="1423" spans="1:31" x14ac:dyDescent="0.3">
      <c r="A1423" t="s">
        <v>53</v>
      </c>
      <c r="B1423" t="s">
        <v>36</v>
      </c>
      <c r="C1423">
        <v>47</v>
      </c>
      <c r="D1423">
        <v>1893</v>
      </c>
      <c r="E1423">
        <v>2</v>
      </c>
      <c r="F1423">
        <v>26</v>
      </c>
      <c r="G1423">
        <v>119.99</v>
      </c>
      <c r="H1423">
        <v>239.98</v>
      </c>
      <c r="I1423">
        <v>34.200000000000003</v>
      </c>
      <c r="J1423">
        <v>1</v>
      </c>
      <c r="K1423">
        <v>6050</v>
      </c>
      <c r="L1423">
        <v>4.0999999999999996</v>
      </c>
      <c r="M1423">
        <v>22</v>
      </c>
      <c r="N1423">
        <v>8</v>
      </c>
      <c r="O1423">
        <v>1</v>
      </c>
      <c r="P1423">
        <v>6</v>
      </c>
      <c r="Q1423">
        <v>2017</v>
      </c>
      <c r="R1423">
        <v>9.1112012989999993</v>
      </c>
      <c r="S1423">
        <v>8000</v>
      </c>
      <c r="T1423">
        <v>59.9</v>
      </c>
      <c r="U1423">
        <v>4.0999999999999996</v>
      </c>
      <c r="V1423">
        <v>17.670000000000002</v>
      </c>
      <c r="W1423">
        <v>59.9</v>
      </c>
      <c r="X1423">
        <v>4.2</v>
      </c>
      <c r="Y1423">
        <v>16.260000000000002</v>
      </c>
      <c r="Z1423">
        <v>119.99</v>
      </c>
      <c r="AA1423">
        <v>4.0999999999999996</v>
      </c>
      <c r="AB1423">
        <v>34.200000000000003</v>
      </c>
      <c r="AC1423">
        <v>109.99</v>
      </c>
      <c r="AD1423" s="1">
        <v>42898</v>
      </c>
      <c r="AE1423" t="s">
        <v>115</v>
      </c>
    </row>
    <row r="1424" spans="1:31" x14ac:dyDescent="0.3">
      <c r="A1424" t="s">
        <v>47</v>
      </c>
      <c r="B1424" t="s">
        <v>32</v>
      </c>
      <c r="C1424">
        <v>51</v>
      </c>
      <c r="D1424">
        <v>625</v>
      </c>
      <c r="E1424">
        <v>2</v>
      </c>
      <c r="F1424">
        <v>53</v>
      </c>
      <c r="G1424">
        <v>349.9</v>
      </c>
      <c r="H1424">
        <v>699.8</v>
      </c>
      <c r="I1424">
        <v>24.504999999999999</v>
      </c>
      <c r="J1424">
        <v>1</v>
      </c>
      <c r="K1424">
        <v>900</v>
      </c>
      <c r="L1424">
        <v>4.3</v>
      </c>
      <c r="M1424">
        <v>22</v>
      </c>
      <c r="N1424">
        <v>8</v>
      </c>
      <c r="O1424">
        <v>1</v>
      </c>
      <c r="P1424">
        <v>6</v>
      </c>
      <c r="Q1424">
        <v>2017</v>
      </c>
      <c r="R1424">
        <v>7.5407608699999997</v>
      </c>
      <c r="S1424">
        <v>11400</v>
      </c>
      <c r="T1424">
        <v>19.989999999999998</v>
      </c>
      <c r="U1424">
        <v>4.3</v>
      </c>
      <c r="V1424">
        <v>12.68333333</v>
      </c>
      <c r="W1424">
        <v>89.99</v>
      </c>
      <c r="X1424">
        <v>4.0999999999999996</v>
      </c>
      <c r="Y1424">
        <v>14.16333333</v>
      </c>
      <c r="Z1424">
        <v>58.799523809999997</v>
      </c>
      <c r="AA1424">
        <v>3.9</v>
      </c>
      <c r="AB1424">
        <v>13.903333330000001</v>
      </c>
      <c r="AC1424">
        <v>349.9</v>
      </c>
      <c r="AD1424" s="1">
        <v>42898</v>
      </c>
      <c r="AE1424" t="s">
        <v>114</v>
      </c>
    </row>
    <row r="1425" spans="1:31" x14ac:dyDescent="0.3">
      <c r="A1425" t="s">
        <v>25</v>
      </c>
      <c r="B1425" t="s">
        <v>26</v>
      </c>
      <c r="C1425">
        <v>56</v>
      </c>
      <c r="D1425">
        <v>162</v>
      </c>
      <c r="E1425">
        <v>10</v>
      </c>
      <c r="F1425">
        <v>61</v>
      </c>
      <c r="G1425">
        <v>209</v>
      </c>
      <c r="H1425">
        <v>2090</v>
      </c>
      <c r="I1425">
        <v>21.321999999999999</v>
      </c>
      <c r="J1425">
        <v>5</v>
      </c>
      <c r="K1425">
        <v>9750</v>
      </c>
      <c r="L1425">
        <v>4.4000000000000004</v>
      </c>
      <c r="M1425">
        <v>22</v>
      </c>
      <c r="N1425">
        <v>8</v>
      </c>
      <c r="O1425">
        <v>1</v>
      </c>
      <c r="P1425">
        <v>6</v>
      </c>
      <c r="Q1425">
        <v>2017</v>
      </c>
      <c r="R1425">
        <v>6.493506494</v>
      </c>
      <c r="S1425">
        <v>12600</v>
      </c>
      <c r="T1425">
        <v>89.9</v>
      </c>
      <c r="U1425">
        <v>3.9</v>
      </c>
      <c r="V1425">
        <v>14.769215689999999</v>
      </c>
      <c r="W1425">
        <v>209</v>
      </c>
      <c r="X1425">
        <v>4.4000000000000004</v>
      </c>
      <c r="Y1425">
        <v>21.321999999999999</v>
      </c>
      <c r="Z1425">
        <v>45.95</v>
      </c>
      <c r="AA1425">
        <v>4</v>
      </c>
      <c r="AB1425">
        <v>12.93333333</v>
      </c>
      <c r="AC1425">
        <v>215</v>
      </c>
      <c r="AD1425" s="1">
        <v>42898</v>
      </c>
      <c r="AE1425" t="s">
        <v>114</v>
      </c>
    </row>
    <row r="1426" spans="1:31" x14ac:dyDescent="0.3">
      <c r="A1426" t="s">
        <v>42</v>
      </c>
      <c r="B1426" t="s">
        <v>32</v>
      </c>
      <c r="C1426">
        <v>59</v>
      </c>
      <c r="D1426">
        <v>492</v>
      </c>
      <c r="E1426">
        <v>21</v>
      </c>
      <c r="F1426">
        <v>53</v>
      </c>
      <c r="G1426">
        <v>58.799523809523805</v>
      </c>
      <c r="H1426">
        <v>1234.79</v>
      </c>
      <c r="I1426">
        <v>13.903333330000001</v>
      </c>
      <c r="J1426">
        <v>2</v>
      </c>
      <c r="K1426">
        <v>200</v>
      </c>
      <c r="L1426">
        <v>3.9</v>
      </c>
      <c r="M1426">
        <v>22</v>
      </c>
      <c r="N1426">
        <v>8</v>
      </c>
      <c r="O1426">
        <v>1</v>
      </c>
      <c r="P1426">
        <v>6</v>
      </c>
      <c r="Q1426">
        <v>2017</v>
      </c>
      <c r="R1426">
        <v>11.35714286</v>
      </c>
      <c r="S1426">
        <v>3960</v>
      </c>
      <c r="T1426">
        <v>19.989999999999998</v>
      </c>
      <c r="U1426">
        <v>4.3</v>
      </c>
      <c r="V1426">
        <v>12.68333333</v>
      </c>
      <c r="W1426">
        <v>89.99</v>
      </c>
      <c r="X1426">
        <v>4.0999999999999996</v>
      </c>
      <c r="Y1426">
        <v>14.16333333</v>
      </c>
      <c r="Z1426">
        <v>58.799523809999997</v>
      </c>
      <c r="AA1426">
        <v>3.9</v>
      </c>
      <c r="AB1426">
        <v>13.903333330000001</v>
      </c>
      <c r="AC1426">
        <v>64.989999999999995</v>
      </c>
      <c r="AD1426" s="1">
        <v>42898</v>
      </c>
      <c r="AE1426" t="s">
        <v>115</v>
      </c>
    </row>
    <row r="1427" spans="1:31" x14ac:dyDescent="0.3">
      <c r="A1427" t="s">
        <v>57</v>
      </c>
      <c r="B1427" t="s">
        <v>40</v>
      </c>
      <c r="C1427">
        <v>54</v>
      </c>
      <c r="D1427">
        <v>995</v>
      </c>
      <c r="E1427">
        <v>11</v>
      </c>
      <c r="F1427">
        <v>42</v>
      </c>
      <c r="G1427">
        <v>99.990000000000009</v>
      </c>
      <c r="H1427">
        <v>1099.8900000000001</v>
      </c>
      <c r="I1427">
        <v>20.490909089999999</v>
      </c>
      <c r="J1427">
        <v>1</v>
      </c>
      <c r="K1427">
        <v>4475</v>
      </c>
      <c r="L1427">
        <v>4.3</v>
      </c>
      <c r="M1427">
        <v>22</v>
      </c>
      <c r="N1427">
        <v>8</v>
      </c>
      <c r="O1427">
        <v>1</v>
      </c>
      <c r="P1427">
        <v>6</v>
      </c>
      <c r="Q1427">
        <v>2017</v>
      </c>
      <c r="R1427">
        <v>15.06849315</v>
      </c>
      <c r="S1427">
        <v>32736</v>
      </c>
      <c r="T1427">
        <v>99.99</v>
      </c>
      <c r="U1427">
        <v>4.2</v>
      </c>
      <c r="V1427">
        <v>13.826428569999999</v>
      </c>
      <c r="W1427">
        <v>129.99</v>
      </c>
      <c r="X1427">
        <v>4.3</v>
      </c>
      <c r="Y1427">
        <v>17.061176469999999</v>
      </c>
      <c r="Z1427">
        <v>99.99</v>
      </c>
      <c r="AA1427">
        <v>4.3</v>
      </c>
      <c r="AB1427">
        <v>20.490909089999999</v>
      </c>
      <c r="AC1427">
        <v>99.99</v>
      </c>
      <c r="AD1427" s="1">
        <v>42897</v>
      </c>
      <c r="AE1427" t="s">
        <v>122</v>
      </c>
    </row>
    <row r="1428" spans="1:31" x14ac:dyDescent="0.3">
      <c r="A1428" t="s">
        <v>55</v>
      </c>
      <c r="B1428" t="s">
        <v>40</v>
      </c>
      <c r="C1428">
        <v>54</v>
      </c>
      <c r="D1428">
        <v>1012</v>
      </c>
      <c r="E1428">
        <v>14</v>
      </c>
      <c r="F1428">
        <v>42</v>
      </c>
      <c r="G1428">
        <v>99.99</v>
      </c>
      <c r="H1428">
        <v>1399.86</v>
      </c>
      <c r="I1428">
        <v>13.826428569999999</v>
      </c>
      <c r="J1428">
        <v>1</v>
      </c>
      <c r="K1428">
        <v>1200</v>
      </c>
      <c r="L1428">
        <v>4.2</v>
      </c>
      <c r="M1428">
        <v>22</v>
      </c>
      <c r="N1428">
        <v>8</v>
      </c>
      <c r="O1428">
        <v>1</v>
      </c>
      <c r="P1428">
        <v>6</v>
      </c>
      <c r="Q1428">
        <v>2017</v>
      </c>
      <c r="R1428">
        <v>12.612612609999999</v>
      </c>
      <c r="S1428">
        <v>15750</v>
      </c>
      <c r="T1428">
        <v>99.99</v>
      </c>
      <c r="U1428">
        <v>4.2</v>
      </c>
      <c r="V1428">
        <v>13.826428569999999</v>
      </c>
      <c r="W1428">
        <v>129.99</v>
      </c>
      <c r="X1428">
        <v>4.3</v>
      </c>
      <c r="Y1428">
        <v>17.061176469999999</v>
      </c>
      <c r="Z1428">
        <v>99.99</v>
      </c>
      <c r="AA1428">
        <v>4.2</v>
      </c>
      <c r="AB1428">
        <v>13.826428569999999</v>
      </c>
      <c r="AC1428">
        <v>99.99</v>
      </c>
      <c r="AD1428" s="1">
        <v>42897</v>
      </c>
      <c r="AE1428" t="s">
        <v>122</v>
      </c>
    </row>
    <row r="1429" spans="1:31" x14ac:dyDescent="0.3">
      <c r="A1429" t="s">
        <v>78</v>
      </c>
      <c r="B1429" t="s">
        <v>36</v>
      </c>
      <c r="C1429">
        <v>58</v>
      </c>
      <c r="D1429">
        <v>1893</v>
      </c>
      <c r="E1429">
        <v>6</v>
      </c>
      <c r="F1429">
        <v>26</v>
      </c>
      <c r="G1429">
        <v>109.99000000000001</v>
      </c>
      <c r="H1429">
        <v>659.94</v>
      </c>
      <c r="I1429">
        <v>38.35166667</v>
      </c>
      <c r="J1429">
        <v>1</v>
      </c>
      <c r="K1429">
        <v>5950</v>
      </c>
      <c r="L1429">
        <v>4.3</v>
      </c>
      <c r="M1429">
        <v>22</v>
      </c>
      <c r="N1429">
        <v>8</v>
      </c>
      <c r="O1429">
        <v>1</v>
      </c>
      <c r="P1429">
        <v>6</v>
      </c>
      <c r="Q1429">
        <v>2017</v>
      </c>
      <c r="R1429">
        <v>9.0612244900000007</v>
      </c>
      <c r="S1429">
        <v>8000</v>
      </c>
      <c r="T1429">
        <v>59.9</v>
      </c>
      <c r="U1429">
        <v>4.0999999999999996</v>
      </c>
      <c r="V1429">
        <v>17.670000000000002</v>
      </c>
      <c r="W1429">
        <v>59.9</v>
      </c>
      <c r="X1429">
        <v>4.2</v>
      </c>
      <c r="Y1429">
        <v>16.260000000000002</v>
      </c>
      <c r="Z1429">
        <v>109.99</v>
      </c>
      <c r="AA1429">
        <v>4.3</v>
      </c>
      <c r="AB1429">
        <v>38.35166667</v>
      </c>
      <c r="AC1429">
        <v>109.99</v>
      </c>
      <c r="AD1429" s="1">
        <v>42897</v>
      </c>
      <c r="AE1429" t="s">
        <v>114</v>
      </c>
    </row>
    <row r="1430" spans="1:31" x14ac:dyDescent="0.3">
      <c r="A1430" t="s">
        <v>53</v>
      </c>
      <c r="B1430" t="s">
        <v>36</v>
      </c>
      <c r="C1430">
        <v>47</v>
      </c>
      <c r="D1430">
        <v>1893</v>
      </c>
      <c r="E1430">
        <v>2</v>
      </c>
      <c r="F1430">
        <v>26</v>
      </c>
      <c r="G1430">
        <v>119.99</v>
      </c>
      <c r="H1430">
        <v>239.98</v>
      </c>
      <c r="I1430">
        <v>34.200000000000003</v>
      </c>
      <c r="J1430">
        <v>1</v>
      </c>
      <c r="K1430">
        <v>6050</v>
      </c>
      <c r="L1430">
        <v>4.0999999999999996</v>
      </c>
      <c r="M1430">
        <v>22</v>
      </c>
      <c r="N1430">
        <v>8</v>
      </c>
      <c r="O1430">
        <v>1</v>
      </c>
      <c r="P1430">
        <v>6</v>
      </c>
      <c r="Q1430">
        <v>2017</v>
      </c>
      <c r="R1430">
        <v>9.1112012989999993</v>
      </c>
      <c r="S1430">
        <v>8000</v>
      </c>
      <c r="T1430">
        <v>59.9</v>
      </c>
      <c r="U1430">
        <v>4.0999999999999996</v>
      </c>
      <c r="V1430">
        <v>17.670000000000002</v>
      </c>
      <c r="W1430">
        <v>59.9</v>
      </c>
      <c r="X1430">
        <v>4.2</v>
      </c>
      <c r="Y1430">
        <v>16.260000000000002</v>
      </c>
      <c r="Z1430">
        <v>119.99</v>
      </c>
      <c r="AA1430">
        <v>4.0999999999999996</v>
      </c>
      <c r="AB1430">
        <v>34.200000000000003</v>
      </c>
      <c r="AC1430">
        <v>109.99</v>
      </c>
      <c r="AD1430" s="1">
        <v>42897</v>
      </c>
      <c r="AE1430" t="s">
        <v>115</v>
      </c>
    </row>
    <row r="1431" spans="1:31" x14ac:dyDescent="0.3">
      <c r="A1431" t="s">
        <v>54</v>
      </c>
      <c r="B1431" t="s">
        <v>32</v>
      </c>
      <c r="C1431">
        <v>59</v>
      </c>
      <c r="D1431">
        <v>492</v>
      </c>
      <c r="E1431">
        <v>9</v>
      </c>
      <c r="F1431">
        <v>53</v>
      </c>
      <c r="G1431">
        <v>89.99</v>
      </c>
      <c r="H1431">
        <v>809.91</v>
      </c>
      <c r="I1431">
        <v>14.16333333</v>
      </c>
      <c r="J1431">
        <v>3</v>
      </c>
      <c r="K1431">
        <v>250</v>
      </c>
      <c r="L1431">
        <v>4.0999999999999996</v>
      </c>
      <c r="M1431">
        <v>22</v>
      </c>
      <c r="N1431">
        <v>8</v>
      </c>
      <c r="O1431">
        <v>1</v>
      </c>
      <c r="P1431">
        <v>6</v>
      </c>
      <c r="Q1431">
        <v>2017</v>
      </c>
      <c r="R1431">
        <v>8.8344041699999991</v>
      </c>
      <c r="S1431">
        <v>3960</v>
      </c>
      <c r="T1431">
        <v>19.989999999999998</v>
      </c>
      <c r="U1431">
        <v>4.3</v>
      </c>
      <c r="V1431">
        <v>12.68333333</v>
      </c>
      <c r="W1431">
        <v>89.99</v>
      </c>
      <c r="X1431">
        <v>4.0999999999999996</v>
      </c>
      <c r="Y1431">
        <v>14.16333333</v>
      </c>
      <c r="Z1431">
        <v>58.799523809999997</v>
      </c>
      <c r="AA1431">
        <v>3.9</v>
      </c>
      <c r="AB1431">
        <v>13.903333330000001</v>
      </c>
      <c r="AC1431">
        <v>89.99</v>
      </c>
      <c r="AD1431" s="1">
        <v>42897</v>
      </c>
      <c r="AE1431" t="s">
        <v>115</v>
      </c>
    </row>
    <row r="1432" spans="1:31" x14ac:dyDescent="0.3">
      <c r="A1432" t="s">
        <v>67</v>
      </c>
      <c r="B1432" t="s">
        <v>33</v>
      </c>
      <c r="C1432">
        <v>33</v>
      </c>
      <c r="D1432">
        <v>523</v>
      </c>
      <c r="E1432">
        <v>4</v>
      </c>
      <c r="F1432">
        <v>17</v>
      </c>
      <c r="G1432">
        <v>163</v>
      </c>
      <c r="H1432">
        <v>652</v>
      </c>
      <c r="I1432">
        <v>14.265000000000001</v>
      </c>
      <c r="J1432">
        <v>3</v>
      </c>
      <c r="K1432">
        <v>584</v>
      </c>
      <c r="L1432">
        <v>4.2</v>
      </c>
      <c r="M1432">
        <v>22</v>
      </c>
      <c r="N1432">
        <v>8</v>
      </c>
      <c r="O1432">
        <v>1</v>
      </c>
      <c r="P1432">
        <v>6</v>
      </c>
      <c r="Q1432">
        <v>2017</v>
      </c>
      <c r="R1432">
        <v>4.7812757929999998</v>
      </c>
      <c r="S1432">
        <v>2288</v>
      </c>
      <c r="T1432">
        <v>163</v>
      </c>
      <c r="U1432">
        <v>4.2</v>
      </c>
      <c r="V1432">
        <v>14.265000000000001</v>
      </c>
      <c r="W1432">
        <v>163</v>
      </c>
      <c r="X1432">
        <v>4.2</v>
      </c>
      <c r="Y1432">
        <v>14.265000000000001</v>
      </c>
      <c r="Z1432">
        <v>185</v>
      </c>
      <c r="AA1432">
        <v>3.8</v>
      </c>
      <c r="AB1432">
        <v>14.74</v>
      </c>
      <c r="AC1432">
        <v>162.94999999999999</v>
      </c>
      <c r="AD1432" s="1">
        <v>42897</v>
      </c>
      <c r="AE1432" t="s">
        <v>122</v>
      </c>
    </row>
    <row r="1433" spans="1:31" x14ac:dyDescent="0.3">
      <c r="A1433" t="s">
        <v>55</v>
      </c>
      <c r="B1433" t="s">
        <v>40</v>
      </c>
      <c r="C1433">
        <v>54</v>
      </c>
      <c r="D1433">
        <v>1012</v>
      </c>
      <c r="E1433">
        <v>14</v>
      </c>
      <c r="F1433">
        <v>42</v>
      </c>
      <c r="G1433">
        <v>99.99</v>
      </c>
      <c r="H1433">
        <v>1399.86</v>
      </c>
      <c r="I1433">
        <v>13.826428569999999</v>
      </c>
      <c r="J1433">
        <v>1</v>
      </c>
      <c r="K1433">
        <v>1200</v>
      </c>
      <c r="L1433">
        <v>4.2</v>
      </c>
      <c r="M1433">
        <v>22</v>
      </c>
      <c r="N1433">
        <v>8</v>
      </c>
      <c r="O1433">
        <v>1</v>
      </c>
      <c r="P1433">
        <v>6</v>
      </c>
      <c r="Q1433">
        <v>2017</v>
      </c>
      <c r="R1433">
        <v>12.612612609999999</v>
      </c>
      <c r="S1433">
        <v>15750</v>
      </c>
      <c r="T1433">
        <v>99.99</v>
      </c>
      <c r="U1433">
        <v>4.2</v>
      </c>
      <c r="V1433">
        <v>13.826428569999999</v>
      </c>
      <c r="W1433">
        <v>129.99</v>
      </c>
      <c r="X1433">
        <v>4.3</v>
      </c>
      <c r="Y1433">
        <v>17.061176469999999</v>
      </c>
      <c r="Z1433">
        <v>99.99</v>
      </c>
      <c r="AA1433">
        <v>4.2</v>
      </c>
      <c r="AB1433">
        <v>13.826428569999999</v>
      </c>
      <c r="AC1433">
        <v>99.99</v>
      </c>
      <c r="AD1433" s="1">
        <v>42896</v>
      </c>
      <c r="AE1433" t="s">
        <v>122</v>
      </c>
    </row>
    <row r="1434" spans="1:31" x14ac:dyDescent="0.3">
      <c r="A1434" t="s">
        <v>47</v>
      </c>
      <c r="B1434" t="s">
        <v>32</v>
      </c>
      <c r="C1434">
        <v>51</v>
      </c>
      <c r="D1434">
        <v>625</v>
      </c>
      <c r="E1434">
        <v>2</v>
      </c>
      <c r="F1434">
        <v>53</v>
      </c>
      <c r="G1434">
        <v>349.9</v>
      </c>
      <c r="H1434">
        <v>699.8</v>
      </c>
      <c r="I1434">
        <v>24.504999999999999</v>
      </c>
      <c r="J1434">
        <v>1</v>
      </c>
      <c r="K1434">
        <v>900</v>
      </c>
      <c r="L1434">
        <v>4.3</v>
      </c>
      <c r="M1434">
        <v>22</v>
      </c>
      <c r="N1434">
        <v>8</v>
      </c>
      <c r="O1434">
        <v>1</v>
      </c>
      <c r="P1434">
        <v>6</v>
      </c>
      <c r="Q1434">
        <v>2017</v>
      </c>
      <c r="R1434">
        <v>7.5407608699999997</v>
      </c>
      <c r="S1434">
        <v>11400</v>
      </c>
      <c r="T1434">
        <v>19.989999999999998</v>
      </c>
      <c r="U1434">
        <v>4.3</v>
      </c>
      <c r="V1434">
        <v>12.68333333</v>
      </c>
      <c r="W1434">
        <v>89.99</v>
      </c>
      <c r="X1434">
        <v>4.0999999999999996</v>
      </c>
      <c r="Y1434">
        <v>14.16333333</v>
      </c>
      <c r="Z1434">
        <v>58.799523809999997</v>
      </c>
      <c r="AA1434">
        <v>3.9</v>
      </c>
      <c r="AB1434">
        <v>13.903333330000001</v>
      </c>
      <c r="AC1434">
        <v>349.9</v>
      </c>
      <c r="AD1434" s="1">
        <v>42896</v>
      </c>
      <c r="AE1434" t="s">
        <v>114</v>
      </c>
    </row>
    <row r="1435" spans="1:31" x14ac:dyDescent="0.3">
      <c r="A1435" t="s">
        <v>69</v>
      </c>
      <c r="B1435" t="s">
        <v>36</v>
      </c>
      <c r="C1435">
        <v>59</v>
      </c>
      <c r="D1435">
        <v>341</v>
      </c>
      <c r="E1435">
        <v>5</v>
      </c>
      <c r="F1435">
        <v>26</v>
      </c>
      <c r="G1435">
        <v>59.9</v>
      </c>
      <c r="H1435">
        <v>299.5</v>
      </c>
      <c r="I1435">
        <v>15.978</v>
      </c>
      <c r="J1435">
        <v>2</v>
      </c>
      <c r="K1435">
        <v>1850</v>
      </c>
      <c r="L1435">
        <v>4.3</v>
      </c>
      <c r="M1435">
        <v>22</v>
      </c>
      <c r="N1435">
        <v>8</v>
      </c>
      <c r="O1435">
        <v>1</v>
      </c>
      <c r="P1435">
        <v>6</v>
      </c>
      <c r="Q1435">
        <v>2017</v>
      </c>
      <c r="R1435">
        <v>12.843851129999999</v>
      </c>
      <c r="S1435">
        <v>32560</v>
      </c>
      <c r="T1435">
        <v>55.1</v>
      </c>
      <c r="U1435">
        <v>4.0999999999999996</v>
      </c>
      <c r="V1435">
        <v>17.670000000000002</v>
      </c>
      <c r="W1435">
        <v>59.9</v>
      </c>
      <c r="X1435">
        <v>4.2</v>
      </c>
      <c r="Y1435">
        <v>16.260000000000002</v>
      </c>
      <c r="Z1435">
        <v>59.9</v>
      </c>
      <c r="AA1435">
        <v>4.3</v>
      </c>
      <c r="AB1435">
        <v>15.978</v>
      </c>
      <c r="AC1435">
        <v>59.9</v>
      </c>
      <c r="AD1435" s="1">
        <v>42896</v>
      </c>
      <c r="AE1435" t="s">
        <v>114</v>
      </c>
    </row>
    <row r="1436" spans="1:31" x14ac:dyDescent="0.3">
      <c r="A1436" t="s">
        <v>57</v>
      </c>
      <c r="B1436" t="s">
        <v>40</v>
      </c>
      <c r="C1436">
        <v>54</v>
      </c>
      <c r="D1436">
        <v>995</v>
      </c>
      <c r="E1436">
        <v>11</v>
      </c>
      <c r="F1436">
        <v>42</v>
      </c>
      <c r="G1436">
        <v>99.990000000000009</v>
      </c>
      <c r="H1436">
        <v>1099.8900000000001</v>
      </c>
      <c r="I1436">
        <v>20.490909089999999</v>
      </c>
      <c r="J1436">
        <v>1</v>
      </c>
      <c r="K1436">
        <v>4475</v>
      </c>
      <c r="L1436">
        <v>4.3</v>
      </c>
      <c r="M1436">
        <v>22</v>
      </c>
      <c r="N1436">
        <v>8</v>
      </c>
      <c r="O1436">
        <v>1</v>
      </c>
      <c r="P1436">
        <v>6</v>
      </c>
      <c r="Q1436">
        <v>2017</v>
      </c>
      <c r="R1436">
        <v>15.06849315</v>
      </c>
      <c r="S1436">
        <v>32736</v>
      </c>
      <c r="T1436">
        <v>99.99</v>
      </c>
      <c r="U1436">
        <v>4.2</v>
      </c>
      <c r="V1436">
        <v>13.826428569999999</v>
      </c>
      <c r="W1436">
        <v>129.99</v>
      </c>
      <c r="X1436">
        <v>4.3</v>
      </c>
      <c r="Y1436">
        <v>17.061176469999999</v>
      </c>
      <c r="Z1436">
        <v>99.99</v>
      </c>
      <c r="AA1436">
        <v>4.3</v>
      </c>
      <c r="AB1436">
        <v>20.490909089999999</v>
      </c>
      <c r="AC1436">
        <v>99.99</v>
      </c>
      <c r="AD1436" s="1">
        <v>42895</v>
      </c>
      <c r="AE1436" t="s">
        <v>122</v>
      </c>
    </row>
    <row r="1437" spans="1:31" x14ac:dyDescent="0.3">
      <c r="A1437" t="s">
        <v>29</v>
      </c>
      <c r="B1437" t="s">
        <v>30</v>
      </c>
      <c r="C1437">
        <v>45</v>
      </c>
      <c r="D1437">
        <v>236</v>
      </c>
      <c r="E1437">
        <v>6</v>
      </c>
      <c r="F1437">
        <v>15</v>
      </c>
      <c r="G1437">
        <v>101.89999999999999</v>
      </c>
      <c r="H1437">
        <v>611.4</v>
      </c>
      <c r="I1437">
        <v>17.785</v>
      </c>
      <c r="J1437">
        <v>1</v>
      </c>
      <c r="K1437">
        <v>173</v>
      </c>
      <c r="L1437">
        <v>4</v>
      </c>
      <c r="M1437">
        <v>22</v>
      </c>
      <c r="N1437">
        <v>8</v>
      </c>
      <c r="O1437">
        <v>1</v>
      </c>
      <c r="P1437">
        <v>6</v>
      </c>
      <c r="Q1437">
        <v>2017</v>
      </c>
      <c r="R1437">
        <v>10.068892419999999</v>
      </c>
      <c r="S1437">
        <v>2808</v>
      </c>
      <c r="T1437">
        <v>159.99</v>
      </c>
      <c r="U1437">
        <v>4.2</v>
      </c>
      <c r="V1437">
        <v>42.033333329999998</v>
      </c>
      <c r="W1437">
        <v>100.9</v>
      </c>
      <c r="X1437">
        <v>4</v>
      </c>
      <c r="Y1437">
        <v>17.785</v>
      </c>
      <c r="Z1437">
        <v>100.9</v>
      </c>
      <c r="AA1437">
        <v>4</v>
      </c>
      <c r="AB1437">
        <v>17.785</v>
      </c>
      <c r="AC1437">
        <v>94.9</v>
      </c>
      <c r="AD1437" s="1">
        <v>42895</v>
      </c>
      <c r="AE1437" t="s">
        <v>116</v>
      </c>
    </row>
    <row r="1438" spans="1:31" x14ac:dyDescent="0.3">
      <c r="A1438" t="s">
        <v>78</v>
      </c>
      <c r="B1438" t="s">
        <v>36</v>
      </c>
      <c r="C1438">
        <v>58</v>
      </c>
      <c r="D1438">
        <v>1893</v>
      </c>
      <c r="E1438">
        <v>6</v>
      </c>
      <c r="F1438">
        <v>26</v>
      </c>
      <c r="G1438">
        <v>109.99000000000001</v>
      </c>
      <c r="H1438">
        <v>659.94</v>
      </c>
      <c r="I1438">
        <v>38.35166667</v>
      </c>
      <c r="J1438">
        <v>1</v>
      </c>
      <c r="K1438">
        <v>5950</v>
      </c>
      <c r="L1438">
        <v>4.3</v>
      </c>
      <c r="M1438">
        <v>22</v>
      </c>
      <c r="N1438">
        <v>8</v>
      </c>
      <c r="O1438">
        <v>1</v>
      </c>
      <c r="P1438">
        <v>6</v>
      </c>
      <c r="Q1438">
        <v>2017</v>
      </c>
      <c r="R1438">
        <v>9.0612244900000007</v>
      </c>
      <c r="S1438">
        <v>8000</v>
      </c>
      <c r="T1438">
        <v>59.9</v>
      </c>
      <c r="U1438">
        <v>4.0999999999999996</v>
      </c>
      <c r="V1438">
        <v>17.670000000000002</v>
      </c>
      <c r="W1438">
        <v>59.9</v>
      </c>
      <c r="X1438">
        <v>4.2</v>
      </c>
      <c r="Y1438">
        <v>16.260000000000002</v>
      </c>
      <c r="Z1438">
        <v>109.99</v>
      </c>
      <c r="AA1438">
        <v>4.3</v>
      </c>
      <c r="AB1438">
        <v>38.35166667</v>
      </c>
      <c r="AC1438">
        <v>109.99</v>
      </c>
      <c r="AD1438" s="1">
        <v>42895</v>
      </c>
      <c r="AE1438" t="s">
        <v>114</v>
      </c>
    </row>
    <row r="1439" spans="1:31" x14ac:dyDescent="0.3">
      <c r="A1439" t="s">
        <v>25</v>
      </c>
      <c r="B1439" t="s">
        <v>26</v>
      </c>
      <c r="C1439">
        <v>56</v>
      </c>
      <c r="D1439">
        <v>162</v>
      </c>
      <c r="E1439">
        <v>10</v>
      </c>
      <c r="F1439">
        <v>61</v>
      </c>
      <c r="G1439">
        <v>209</v>
      </c>
      <c r="H1439">
        <v>2090</v>
      </c>
      <c r="I1439">
        <v>21.321999999999999</v>
      </c>
      <c r="J1439">
        <v>5</v>
      </c>
      <c r="K1439">
        <v>9750</v>
      </c>
      <c r="L1439">
        <v>4.4000000000000004</v>
      </c>
      <c r="M1439">
        <v>22</v>
      </c>
      <c r="N1439">
        <v>8</v>
      </c>
      <c r="O1439">
        <v>1</v>
      </c>
      <c r="P1439">
        <v>6</v>
      </c>
      <c r="Q1439">
        <v>2017</v>
      </c>
      <c r="R1439">
        <v>6.493506494</v>
      </c>
      <c r="S1439">
        <v>12600</v>
      </c>
      <c r="T1439">
        <v>89.9</v>
      </c>
      <c r="U1439">
        <v>3.9</v>
      </c>
      <c r="V1439">
        <v>14.769215689999999</v>
      </c>
      <c r="W1439">
        <v>209</v>
      </c>
      <c r="X1439">
        <v>4.4000000000000004</v>
      </c>
      <c r="Y1439">
        <v>21.321999999999999</v>
      </c>
      <c r="Z1439">
        <v>45.95</v>
      </c>
      <c r="AA1439">
        <v>4</v>
      </c>
      <c r="AB1439">
        <v>12.93333333</v>
      </c>
      <c r="AC1439">
        <v>215</v>
      </c>
      <c r="AD1439" s="1">
        <v>42895</v>
      </c>
      <c r="AE1439" t="s">
        <v>114</v>
      </c>
    </row>
    <row r="1440" spans="1:31" x14ac:dyDescent="0.3">
      <c r="A1440" t="s">
        <v>37</v>
      </c>
      <c r="B1440" t="s">
        <v>36</v>
      </c>
      <c r="C1440">
        <v>59</v>
      </c>
      <c r="D1440">
        <v>341</v>
      </c>
      <c r="E1440">
        <v>3</v>
      </c>
      <c r="F1440">
        <v>26</v>
      </c>
      <c r="G1440">
        <v>59.9</v>
      </c>
      <c r="H1440">
        <v>179.7</v>
      </c>
      <c r="I1440">
        <v>16.260000000000002</v>
      </c>
      <c r="J1440">
        <v>2</v>
      </c>
      <c r="K1440">
        <v>1750</v>
      </c>
      <c r="L1440">
        <v>4.2</v>
      </c>
      <c r="M1440">
        <v>22</v>
      </c>
      <c r="N1440">
        <v>8</v>
      </c>
      <c r="O1440">
        <v>1</v>
      </c>
      <c r="P1440">
        <v>6</v>
      </c>
      <c r="Q1440">
        <v>2017</v>
      </c>
      <c r="R1440">
        <v>2.4291175530000002</v>
      </c>
      <c r="S1440">
        <v>32560</v>
      </c>
      <c r="T1440">
        <v>59.9</v>
      </c>
      <c r="U1440">
        <v>4.0999999999999996</v>
      </c>
      <c r="V1440">
        <v>17.670000000000002</v>
      </c>
      <c r="W1440">
        <v>59.9</v>
      </c>
      <c r="X1440">
        <v>4.2</v>
      </c>
      <c r="Y1440">
        <v>16.260000000000002</v>
      </c>
      <c r="Z1440">
        <v>59.9</v>
      </c>
      <c r="AA1440">
        <v>4.2</v>
      </c>
      <c r="AB1440">
        <v>16.260000000000002</v>
      </c>
      <c r="AC1440">
        <v>59.9</v>
      </c>
      <c r="AD1440" s="1">
        <v>42895</v>
      </c>
      <c r="AE1440" t="s">
        <v>123</v>
      </c>
    </row>
    <row r="1441" spans="1:31" x14ac:dyDescent="0.3">
      <c r="A1441" t="s">
        <v>27</v>
      </c>
      <c r="B1441" t="s">
        <v>36</v>
      </c>
      <c r="C1441">
        <v>58</v>
      </c>
      <c r="D1441">
        <v>340</v>
      </c>
      <c r="E1441">
        <v>4</v>
      </c>
      <c r="F1441">
        <v>26</v>
      </c>
      <c r="G1441">
        <v>59.9</v>
      </c>
      <c r="H1441">
        <v>239.6</v>
      </c>
      <c r="I1441">
        <v>17.7532</v>
      </c>
      <c r="J1441">
        <v>2</v>
      </c>
      <c r="K1441">
        <v>1500</v>
      </c>
      <c r="L1441">
        <v>4</v>
      </c>
      <c r="M1441">
        <v>22</v>
      </c>
      <c r="N1441">
        <v>8</v>
      </c>
      <c r="O1441">
        <v>1</v>
      </c>
      <c r="P1441">
        <v>6</v>
      </c>
      <c r="Q1441">
        <v>2017</v>
      </c>
      <c r="R1441">
        <v>3.4980763540000002</v>
      </c>
      <c r="S1441">
        <v>19800</v>
      </c>
      <c r="T1441">
        <v>53.9</v>
      </c>
      <c r="U1441">
        <v>4.0999999999999996</v>
      </c>
      <c r="V1441">
        <v>17.670000000000002</v>
      </c>
      <c r="W1441">
        <v>59.9</v>
      </c>
      <c r="X1441">
        <v>4.2</v>
      </c>
      <c r="Y1441">
        <v>16.260000000000002</v>
      </c>
      <c r="Z1441">
        <v>59.9</v>
      </c>
      <c r="AA1441">
        <v>4</v>
      </c>
      <c r="AB1441">
        <v>16.612500000000001</v>
      </c>
      <c r="AC1441">
        <v>59.9</v>
      </c>
      <c r="AD1441" s="1">
        <v>42895</v>
      </c>
      <c r="AE1441" t="s">
        <v>115</v>
      </c>
    </row>
    <row r="1442" spans="1:31" x14ac:dyDescent="0.3">
      <c r="A1442" t="s">
        <v>57</v>
      </c>
      <c r="B1442" t="s">
        <v>40</v>
      </c>
      <c r="C1442">
        <v>54</v>
      </c>
      <c r="D1442">
        <v>995</v>
      </c>
      <c r="E1442">
        <v>11</v>
      </c>
      <c r="F1442">
        <v>42</v>
      </c>
      <c r="G1442">
        <v>99.990000000000009</v>
      </c>
      <c r="H1442">
        <v>1099.8900000000001</v>
      </c>
      <c r="I1442">
        <v>20.490909089999999</v>
      </c>
      <c r="J1442">
        <v>1</v>
      </c>
      <c r="K1442">
        <v>4475</v>
      </c>
      <c r="L1442">
        <v>4.3</v>
      </c>
      <c r="M1442">
        <v>22</v>
      </c>
      <c r="N1442">
        <v>8</v>
      </c>
      <c r="O1442">
        <v>1</v>
      </c>
      <c r="P1442">
        <v>6</v>
      </c>
      <c r="Q1442">
        <v>2017</v>
      </c>
      <c r="R1442">
        <v>15.06849315</v>
      </c>
      <c r="S1442">
        <v>32736</v>
      </c>
      <c r="T1442">
        <v>99.99</v>
      </c>
      <c r="U1442">
        <v>4.2</v>
      </c>
      <c r="V1442">
        <v>13.826428569999999</v>
      </c>
      <c r="W1442">
        <v>129.99</v>
      </c>
      <c r="X1442">
        <v>4.3</v>
      </c>
      <c r="Y1442">
        <v>17.061176469999999</v>
      </c>
      <c r="Z1442">
        <v>99.99</v>
      </c>
      <c r="AA1442">
        <v>4.3</v>
      </c>
      <c r="AB1442">
        <v>20.490909089999999</v>
      </c>
      <c r="AC1442">
        <v>99.99</v>
      </c>
      <c r="AD1442" s="1">
        <v>42894</v>
      </c>
      <c r="AE1442" t="s">
        <v>122</v>
      </c>
    </row>
    <row r="1443" spans="1:31" x14ac:dyDescent="0.3">
      <c r="A1443" t="s">
        <v>63</v>
      </c>
      <c r="B1443" t="s">
        <v>30</v>
      </c>
      <c r="C1443">
        <v>59</v>
      </c>
      <c r="D1443">
        <v>1893</v>
      </c>
      <c r="E1443">
        <v>3</v>
      </c>
      <c r="F1443">
        <v>15</v>
      </c>
      <c r="G1443">
        <v>159.99</v>
      </c>
      <c r="H1443">
        <v>479.97</v>
      </c>
      <c r="I1443">
        <v>42.033333329999998</v>
      </c>
      <c r="J1443">
        <v>1</v>
      </c>
      <c r="K1443">
        <v>6550</v>
      </c>
      <c r="L1443">
        <v>4.2</v>
      </c>
      <c r="M1443">
        <v>22</v>
      </c>
      <c r="N1443">
        <v>8</v>
      </c>
      <c r="O1443">
        <v>1</v>
      </c>
      <c r="P1443">
        <v>6</v>
      </c>
      <c r="Q1443">
        <v>2017</v>
      </c>
      <c r="R1443">
        <v>7.0727040819999996</v>
      </c>
      <c r="S1443">
        <v>8000</v>
      </c>
      <c r="T1443">
        <v>159.99</v>
      </c>
      <c r="U1443">
        <v>4.2</v>
      </c>
      <c r="V1443">
        <v>42.033333329999998</v>
      </c>
      <c r="W1443">
        <v>159.99</v>
      </c>
      <c r="X1443">
        <v>4.2</v>
      </c>
      <c r="Y1443">
        <v>42.033333329999998</v>
      </c>
      <c r="Z1443">
        <v>159.99</v>
      </c>
      <c r="AA1443">
        <v>4.2</v>
      </c>
      <c r="AB1443">
        <v>42.033333329999998</v>
      </c>
      <c r="AC1443">
        <v>159.94</v>
      </c>
      <c r="AD1443" s="1">
        <v>42894</v>
      </c>
      <c r="AE1443" t="s">
        <v>123</v>
      </c>
    </row>
    <row r="1444" spans="1:31" x14ac:dyDescent="0.3">
      <c r="A1444" t="s">
        <v>75</v>
      </c>
      <c r="B1444" t="s">
        <v>30</v>
      </c>
      <c r="C1444">
        <v>42</v>
      </c>
      <c r="D1444">
        <v>363</v>
      </c>
      <c r="E1444">
        <v>15</v>
      </c>
      <c r="F1444">
        <v>34</v>
      </c>
      <c r="G1444">
        <v>149.84799999999998</v>
      </c>
      <c r="H1444">
        <v>2247.7199999999998</v>
      </c>
      <c r="I1444">
        <v>21.70066667</v>
      </c>
      <c r="J1444">
        <v>1</v>
      </c>
      <c r="K1444">
        <v>922</v>
      </c>
      <c r="L1444">
        <v>4.2</v>
      </c>
      <c r="M1444">
        <v>22</v>
      </c>
      <c r="N1444">
        <v>8</v>
      </c>
      <c r="O1444">
        <v>1</v>
      </c>
      <c r="P1444">
        <v>6</v>
      </c>
      <c r="Q1444">
        <v>2017</v>
      </c>
      <c r="R1444">
        <v>15.78947368</v>
      </c>
      <c r="S1444">
        <v>7650</v>
      </c>
      <c r="T1444">
        <v>159.99</v>
      </c>
      <c r="U1444">
        <v>4.2</v>
      </c>
      <c r="V1444">
        <v>42.033333329999998</v>
      </c>
      <c r="W1444">
        <v>149.85249999999999</v>
      </c>
      <c r="X1444">
        <v>4.2</v>
      </c>
      <c r="Y1444">
        <v>21.70066667</v>
      </c>
      <c r="Z1444">
        <v>149.85249999999999</v>
      </c>
      <c r="AA1444">
        <v>4.2</v>
      </c>
      <c r="AB1444">
        <v>21.70066667</v>
      </c>
      <c r="AC1444">
        <v>178.0571429</v>
      </c>
      <c r="AD1444" s="1">
        <v>42894</v>
      </c>
      <c r="AE1444" t="s">
        <v>122</v>
      </c>
    </row>
    <row r="1445" spans="1:31" x14ac:dyDescent="0.3">
      <c r="A1445" t="s">
        <v>62</v>
      </c>
      <c r="B1445" t="s">
        <v>32</v>
      </c>
      <c r="C1445">
        <v>48</v>
      </c>
      <c r="D1445">
        <v>575</v>
      </c>
      <c r="E1445">
        <v>21</v>
      </c>
      <c r="F1445">
        <v>34</v>
      </c>
      <c r="G1445">
        <v>19.990000000000002</v>
      </c>
      <c r="H1445">
        <v>419.79</v>
      </c>
      <c r="I1445">
        <v>12.68333333</v>
      </c>
      <c r="J1445">
        <v>1</v>
      </c>
      <c r="K1445">
        <v>100</v>
      </c>
      <c r="L1445">
        <v>4.3</v>
      </c>
      <c r="M1445">
        <v>22</v>
      </c>
      <c r="N1445">
        <v>8</v>
      </c>
      <c r="O1445">
        <v>1</v>
      </c>
      <c r="P1445">
        <v>6</v>
      </c>
      <c r="Q1445">
        <v>2017</v>
      </c>
      <c r="R1445">
        <v>7.345238095</v>
      </c>
      <c r="S1445">
        <v>4500</v>
      </c>
      <c r="T1445">
        <v>19.989999999999998</v>
      </c>
      <c r="U1445">
        <v>4.3</v>
      </c>
      <c r="V1445">
        <v>12.68333333</v>
      </c>
      <c r="W1445">
        <v>89.99</v>
      </c>
      <c r="X1445">
        <v>4.0999999999999996</v>
      </c>
      <c r="Y1445">
        <v>14.16333333</v>
      </c>
      <c r="Z1445">
        <v>58.799523809999997</v>
      </c>
      <c r="AA1445">
        <v>3.9</v>
      </c>
      <c r="AB1445">
        <v>13.903333330000001</v>
      </c>
      <c r="AC1445">
        <v>19.989999999999998</v>
      </c>
      <c r="AD1445" s="1">
        <v>42894</v>
      </c>
      <c r="AE1445" t="s">
        <v>122</v>
      </c>
    </row>
    <row r="1446" spans="1:31" x14ac:dyDescent="0.3">
      <c r="A1446" t="s">
        <v>70</v>
      </c>
      <c r="B1446" t="s">
        <v>26</v>
      </c>
      <c r="C1446">
        <v>39</v>
      </c>
      <c r="D1446">
        <v>161</v>
      </c>
      <c r="E1446">
        <v>3</v>
      </c>
      <c r="F1446">
        <v>61</v>
      </c>
      <c r="G1446">
        <v>45.949999999999996</v>
      </c>
      <c r="H1446">
        <v>137.85</v>
      </c>
      <c r="I1446">
        <v>12.93333333</v>
      </c>
      <c r="J1446">
        <v>2</v>
      </c>
      <c r="K1446">
        <v>350</v>
      </c>
      <c r="L1446">
        <v>4</v>
      </c>
      <c r="M1446">
        <v>22</v>
      </c>
      <c r="N1446">
        <v>8</v>
      </c>
      <c r="O1446">
        <v>1</v>
      </c>
      <c r="P1446">
        <v>6</v>
      </c>
      <c r="Q1446">
        <v>2017</v>
      </c>
      <c r="R1446">
        <v>6.5031152649999999</v>
      </c>
      <c r="S1446">
        <v>3800</v>
      </c>
      <c r="T1446">
        <v>89.9</v>
      </c>
      <c r="U1446">
        <v>3.9</v>
      </c>
      <c r="V1446">
        <v>14.769215689999999</v>
      </c>
      <c r="W1446">
        <v>209</v>
      </c>
      <c r="X1446">
        <v>4.4000000000000004</v>
      </c>
      <c r="Y1446">
        <v>21.321999999999999</v>
      </c>
      <c r="Z1446">
        <v>45.95</v>
      </c>
      <c r="AA1446">
        <v>4</v>
      </c>
      <c r="AB1446">
        <v>12.93333333</v>
      </c>
      <c r="AC1446">
        <v>45.95</v>
      </c>
      <c r="AD1446" s="1">
        <v>42894</v>
      </c>
      <c r="AE1446" t="s">
        <v>116</v>
      </c>
    </row>
    <row r="1447" spans="1:31" x14ac:dyDescent="0.3">
      <c r="A1447" t="s">
        <v>54</v>
      </c>
      <c r="B1447" t="s">
        <v>32</v>
      </c>
      <c r="C1447">
        <v>59</v>
      </c>
      <c r="D1447">
        <v>492</v>
      </c>
      <c r="E1447">
        <v>9</v>
      </c>
      <c r="F1447">
        <v>53</v>
      </c>
      <c r="G1447">
        <v>89.99</v>
      </c>
      <c r="H1447">
        <v>809.91</v>
      </c>
      <c r="I1447">
        <v>14.16333333</v>
      </c>
      <c r="J1447">
        <v>3</v>
      </c>
      <c r="K1447">
        <v>250</v>
      </c>
      <c r="L1447">
        <v>4.0999999999999996</v>
      </c>
      <c r="M1447">
        <v>22</v>
      </c>
      <c r="N1447">
        <v>8</v>
      </c>
      <c r="O1447">
        <v>1</v>
      </c>
      <c r="P1447">
        <v>6</v>
      </c>
      <c r="Q1447">
        <v>2017</v>
      </c>
      <c r="R1447">
        <v>8.8344041699999991</v>
      </c>
      <c r="S1447">
        <v>3960</v>
      </c>
      <c r="T1447">
        <v>19.989999999999998</v>
      </c>
      <c r="U1447">
        <v>4.3</v>
      </c>
      <c r="V1447">
        <v>12.68333333</v>
      </c>
      <c r="W1447">
        <v>89.99</v>
      </c>
      <c r="X1447">
        <v>4.0999999999999996</v>
      </c>
      <c r="Y1447">
        <v>14.16333333</v>
      </c>
      <c r="Z1447">
        <v>58.799523809999997</v>
      </c>
      <c r="AA1447">
        <v>3.9</v>
      </c>
      <c r="AB1447">
        <v>13.903333330000001</v>
      </c>
      <c r="AC1447">
        <v>89.99</v>
      </c>
      <c r="AD1447" s="1">
        <v>42894</v>
      </c>
      <c r="AE1447" t="s">
        <v>115</v>
      </c>
    </row>
    <row r="1448" spans="1:31" x14ac:dyDescent="0.3">
      <c r="A1448" t="s">
        <v>27</v>
      </c>
      <c r="B1448" t="s">
        <v>36</v>
      </c>
      <c r="C1448">
        <v>58</v>
      </c>
      <c r="D1448">
        <v>340</v>
      </c>
      <c r="E1448">
        <v>4</v>
      </c>
      <c r="F1448">
        <v>26</v>
      </c>
      <c r="G1448">
        <v>59.9</v>
      </c>
      <c r="H1448">
        <v>239.6</v>
      </c>
      <c r="I1448">
        <v>17.7532</v>
      </c>
      <c r="J1448">
        <v>2</v>
      </c>
      <c r="K1448">
        <v>1500</v>
      </c>
      <c r="L1448">
        <v>4</v>
      </c>
      <c r="M1448">
        <v>22</v>
      </c>
      <c r="N1448">
        <v>8</v>
      </c>
      <c r="O1448">
        <v>1</v>
      </c>
      <c r="P1448">
        <v>6</v>
      </c>
      <c r="Q1448">
        <v>2017</v>
      </c>
      <c r="R1448">
        <v>3.4980763540000002</v>
      </c>
      <c r="S1448">
        <v>19800</v>
      </c>
      <c r="T1448">
        <v>53.9</v>
      </c>
      <c r="U1448">
        <v>4.0999999999999996</v>
      </c>
      <c r="V1448">
        <v>17.670000000000002</v>
      </c>
      <c r="W1448">
        <v>59.9</v>
      </c>
      <c r="X1448">
        <v>4.2</v>
      </c>
      <c r="Y1448">
        <v>16.260000000000002</v>
      </c>
      <c r="Z1448">
        <v>59.9</v>
      </c>
      <c r="AA1448">
        <v>4</v>
      </c>
      <c r="AB1448">
        <v>16.612500000000001</v>
      </c>
      <c r="AC1448">
        <v>59.9</v>
      </c>
      <c r="AD1448" s="1">
        <v>42894</v>
      </c>
      <c r="AE1448" t="s">
        <v>115</v>
      </c>
    </row>
    <row r="1449" spans="1:31" x14ac:dyDescent="0.3">
      <c r="A1449" t="s">
        <v>80</v>
      </c>
      <c r="B1449" t="s">
        <v>36</v>
      </c>
      <c r="C1449">
        <v>56</v>
      </c>
      <c r="D1449">
        <v>348</v>
      </c>
      <c r="E1449">
        <v>1</v>
      </c>
      <c r="F1449">
        <v>26</v>
      </c>
      <c r="G1449">
        <v>59.9</v>
      </c>
      <c r="H1449">
        <v>59.9</v>
      </c>
      <c r="I1449">
        <v>17.670000000000002</v>
      </c>
      <c r="J1449">
        <v>2</v>
      </c>
      <c r="K1449">
        <v>1550</v>
      </c>
      <c r="L1449">
        <v>4.0999999999999996</v>
      </c>
      <c r="M1449">
        <v>22</v>
      </c>
      <c r="N1449">
        <v>8</v>
      </c>
      <c r="O1449">
        <v>1</v>
      </c>
      <c r="P1449">
        <v>6</v>
      </c>
      <c r="Q1449">
        <v>2017</v>
      </c>
      <c r="R1449">
        <v>3.0657748050000002</v>
      </c>
      <c r="S1449">
        <v>19800</v>
      </c>
      <c r="T1449">
        <v>59.9</v>
      </c>
      <c r="U1449">
        <v>4.0999999999999996</v>
      </c>
      <c r="V1449">
        <v>17.670000000000002</v>
      </c>
      <c r="W1449">
        <v>59.9</v>
      </c>
      <c r="X1449">
        <v>4.2</v>
      </c>
      <c r="Y1449">
        <v>16.260000000000002</v>
      </c>
      <c r="Z1449">
        <v>59.9</v>
      </c>
      <c r="AA1449">
        <v>4.0999999999999996</v>
      </c>
      <c r="AB1449">
        <v>17.670000000000002</v>
      </c>
      <c r="AC1449">
        <v>59.9</v>
      </c>
      <c r="AD1449" s="1">
        <v>42894</v>
      </c>
      <c r="AE1449" t="s">
        <v>124</v>
      </c>
    </row>
    <row r="1450" spans="1:31" x14ac:dyDescent="0.3">
      <c r="A1450" t="s">
        <v>55</v>
      </c>
      <c r="B1450" t="s">
        <v>40</v>
      </c>
      <c r="C1450">
        <v>54</v>
      </c>
      <c r="D1450">
        <v>1012</v>
      </c>
      <c r="E1450">
        <v>14</v>
      </c>
      <c r="F1450">
        <v>42</v>
      </c>
      <c r="G1450">
        <v>99.99</v>
      </c>
      <c r="H1450">
        <v>1399.86</v>
      </c>
      <c r="I1450">
        <v>13.826428569999999</v>
      </c>
      <c r="J1450">
        <v>1</v>
      </c>
      <c r="K1450">
        <v>1200</v>
      </c>
      <c r="L1450">
        <v>4.2</v>
      </c>
      <c r="M1450">
        <v>22</v>
      </c>
      <c r="N1450">
        <v>8</v>
      </c>
      <c r="O1450">
        <v>1</v>
      </c>
      <c r="P1450">
        <v>6</v>
      </c>
      <c r="Q1450">
        <v>2017</v>
      </c>
      <c r="R1450">
        <v>12.612612609999999</v>
      </c>
      <c r="S1450">
        <v>15750</v>
      </c>
      <c r="T1450">
        <v>99.99</v>
      </c>
      <c r="U1450">
        <v>4.2</v>
      </c>
      <c r="V1450">
        <v>13.826428569999999</v>
      </c>
      <c r="W1450">
        <v>129.99</v>
      </c>
      <c r="X1450">
        <v>4.3</v>
      </c>
      <c r="Y1450">
        <v>17.061176469999999</v>
      </c>
      <c r="Z1450">
        <v>99.99</v>
      </c>
      <c r="AA1450">
        <v>4.2</v>
      </c>
      <c r="AB1450">
        <v>13.826428569999999</v>
      </c>
      <c r="AC1450">
        <v>99.99</v>
      </c>
      <c r="AD1450" s="1">
        <v>42893</v>
      </c>
      <c r="AE1450" t="s">
        <v>122</v>
      </c>
    </row>
    <row r="1451" spans="1:31" x14ac:dyDescent="0.3">
      <c r="A1451" t="s">
        <v>57</v>
      </c>
      <c r="B1451" t="s">
        <v>40</v>
      </c>
      <c r="C1451">
        <v>54</v>
      </c>
      <c r="D1451">
        <v>995</v>
      </c>
      <c r="E1451">
        <v>11</v>
      </c>
      <c r="F1451">
        <v>42</v>
      </c>
      <c r="G1451">
        <v>99.990000000000009</v>
      </c>
      <c r="H1451">
        <v>1099.8900000000001</v>
      </c>
      <c r="I1451">
        <v>20.490909089999999</v>
      </c>
      <c r="J1451">
        <v>1</v>
      </c>
      <c r="K1451">
        <v>4475</v>
      </c>
      <c r="L1451">
        <v>4.3</v>
      </c>
      <c r="M1451">
        <v>22</v>
      </c>
      <c r="N1451">
        <v>8</v>
      </c>
      <c r="O1451">
        <v>1</v>
      </c>
      <c r="P1451">
        <v>6</v>
      </c>
      <c r="Q1451">
        <v>2017</v>
      </c>
      <c r="R1451">
        <v>15.06849315</v>
      </c>
      <c r="S1451">
        <v>32736</v>
      </c>
      <c r="T1451">
        <v>99.99</v>
      </c>
      <c r="U1451">
        <v>4.2</v>
      </c>
      <c r="V1451">
        <v>13.826428569999999</v>
      </c>
      <c r="W1451">
        <v>129.99</v>
      </c>
      <c r="X1451">
        <v>4.3</v>
      </c>
      <c r="Y1451">
        <v>17.061176469999999</v>
      </c>
      <c r="Z1451">
        <v>99.99</v>
      </c>
      <c r="AA1451">
        <v>4.3</v>
      </c>
      <c r="AB1451">
        <v>20.490909089999999</v>
      </c>
      <c r="AC1451">
        <v>99.99</v>
      </c>
      <c r="AD1451" s="1">
        <v>42893</v>
      </c>
      <c r="AE1451" t="s">
        <v>122</v>
      </c>
    </row>
    <row r="1452" spans="1:31" x14ac:dyDescent="0.3">
      <c r="A1452" t="s">
        <v>47</v>
      </c>
      <c r="B1452" t="s">
        <v>32</v>
      </c>
      <c r="C1452">
        <v>51</v>
      </c>
      <c r="D1452">
        <v>625</v>
      </c>
      <c r="E1452">
        <v>2</v>
      </c>
      <c r="F1452">
        <v>53</v>
      </c>
      <c r="G1452">
        <v>349.9</v>
      </c>
      <c r="H1452">
        <v>699.8</v>
      </c>
      <c r="I1452">
        <v>24.504999999999999</v>
      </c>
      <c r="J1452">
        <v>1</v>
      </c>
      <c r="K1452">
        <v>900</v>
      </c>
      <c r="L1452">
        <v>4.3</v>
      </c>
      <c r="M1452">
        <v>22</v>
      </c>
      <c r="N1452">
        <v>8</v>
      </c>
      <c r="O1452">
        <v>1</v>
      </c>
      <c r="P1452">
        <v>6</v>
      </c>
      <c r="Q1452">
        <v>2017</v>
      </c>
      <c r="R1452">
        <v>7.5407608699999997</v>
      </c>
      <c r="S1452">
        <v>11400</v>
      </c>
      <c r="T1452">
        <v>19.989999999999998</v>
      </c>
      <c r="U1452">
        <v>4.3</v>
      </c>
      <c r="V1452">
        <v>12.68333333</v>
      </c>
      <c r="W1452">
        <v>89.99</v>
      </c>
      <c r="X1452">
        <v>4.0999999999999996</v>
      </c>
      <c r="Y1452">
        <v>14.16333333</v>
      </c>
      <c r="Z1452">
        <v>58.799523809999997</v>
      </c>
      <c r="AA1452">
        <v>3.9</v>
      </c>
      <c r="AB1452">
        <v>13.903333330000001</v>
      </c>
      <c r="AC1452">
        <v>349.9</v>
      </c>
      <c r="AD1452" s="1">
        <v>42893</v>
      </c>
      <c r="AE1452" t="s">
        <v>114</v>
      </c>
    </row>
    <row r="1453" spans="1:31" x14ac:dyDescent="0.3">
      <c r="A1453" t="s">
        <v>62</v>
      </c>
      <c r="B1453" t="s">
        <v>32</v>
      </c>
      <c r="C1453">
        <v>48</v>
      </c>
      <c r="D1453">
        <v>575</v>
      </c>
      <c r="E1453">
        <v>21</v>
      </c>
      <c r="F1453">
        <v>34</v>
      </c>
      <c r="G1453">
        <v>19.990000000000002</v>
      </c>
      <c r="H1453">
        <v>419.79</v>
      </c>
      <c r="I1453">
        <v>12.68333333</v>
      </c>
      <c r="J1453">
        <v>1</v>
      </c>
      <c r="K1453">
        <v>100</v>
      </c>
      <c r="L1453">
        <v>4.3</v>
      </c>
      <c r="M1453">
        <v>22</v>
      </c>
      <c r="N1453">
        <v>8</v>
      </c>
      <c r="O1453">
        <v>1</v>
      </c>
      <c r="P1453">
        <v>6</v>
      </c>
      <c r="Q1453">
        <v>2017</v>
      </c>
      <c r="R1453">
        <v>7.345238095</v>
      </c>
      <c r="S1453">
        <v>4500</v>
      </c>
      <c r="T1453">
        <v>19.989999999999998</v>
      </c>
      <c r="U1453">
        <v>4.3</v>
      </c>
      <c r="V1453">
        <v>12.68333333</v>
      </c>
      <c r="W1453">
        <v>89.99</v>
      </c>
      <c r="X1453">
        <v>4.0999999999999996</v>
      </c>
      <c r="Y1453">
        <v>14.16333333</v>
      </c>
      <c r="Z1453">
        <v>58.799523809999997</v>
      </c>
      <c r="AA1453">
        <v>3.9</v>
      </c>
      <c r="AB1453">
        <v>13.903333330000001</v>
      </c>
      <c r="AC1453">
        <v>19.989999999999998</v>
      </c>
      <c r="AD1453" s="1">
        <v>42893</v>
      </c>
      <c r="AE1453" t="s">
        <v>122</v>
      </c>
    </row>
    <row r="1454" spans="1:31" x14ac:dyDescent="0.3">
      <c r="A1454" t="s">
        <v>43</v>
      </c>
      <c r="B1454" t="s">
        <v>33</v>
      </c>
      <c r="C1454">
        <v>59</v>
      </c>
      <c r="D1454">
        <v>319</v>
      </c>
      <c r="E1454">
        <v>3</v>
      </c>
      <c r="F1454">
        <v>17</v>
      </c>
      <c r="G1454">
        <v>78</v>
      </c>
      <c r="H1454">
        <v>234</v>
      </c>
      <c r="I1454">
        <v>10.3</v>
      </c>
      <c r="J1454">
        <v>4</v>
      </c>
      <c r="K1454">
        <v>250</v>
      </c>
      <c r="L1454">
        <v>3.9</v>
      </c>
      <c r="M1454">
        <v>22</v>
      </c>
      <c r="N1454">
        <v>8</v>
      </c>
      <c r="O1454">
        <v>1</v>
      </c>
      <c r="P1454">
        <v>6</v>
      </c>
      <c r="Q1454">
        <v>2017</v>
      </c>
      <c r="R1454">
        <v>21.17163412</v>
      </c>
      <c r="S1454">
        <v>640</v>
      </c>
      <c r="T1454">
        <v>163</v>
      </c>
      <c r="U1454">
        <v>4.2</v>
      </c>
      <c r="V1454">
        <v>14.265000000000001</v>
      </c>
      <c r="W1454">
        <v>78</v>
      </c>
      <c r="X1454">
        <v>3.9</v>
      </c>
      <c r="Y1454">
        <v>10.3</v>
      </c>
      <c r="Z1454">
        <v>185</v>
      </c>
      <c r="AA1454">
        <v>3.8</v>
      </c>
      <c r="AB1454">
        <v>14.74</v>
      </c>
      <c r="AC1454">
        <v>77.95</v>
      </c>
      <c r="AD1454" s="1">
        <v>42893</v>
      </c>
      <c r="AE1454" t="s">
        <v>116</v>
      </c>
    </row>
    <row r="1455" spans="1:31" x14ac:dyDescent="0.3">
      <c r="A1455" t="s">
        <v>67</v>
      </c>
      <c r="B1455" t="s">
        <v>33</v>
      </c>
      <c r="C1455">
        <v>33</v>
      </c>
      <c r="D1455">
        <v>523</v>
      </c>
      <c r="E1455">
        <v>4</v>
      </c>
      <c r="F1455">
        <v>17</v>
      </c>
      <c r="G1455">
        <v>163</v>
      </c>
      <c r="H1455">
        <v>652</v>
      </c>
      <c r="I1455">
        <v>14.265000000000001</v>
      </c>
      <c r="J1455">
        <v>3</v>
      </c>
      <c r="K1455">
        <v>584</v>
      </c>
      <c r="L1455">
        <v>4.2</v>
      </c>
      <c r="M1455">
        <v>22</v>
      </c>
      <c r="N1455">
        <v>8</v>
      </c>
      <c r="O1455">
        <v>1</v>
      </c>
      <c r="P1455">
        <v>6</v>
      </c>
      <c r="Q1455">
        <v>2017</v>
      </c>
      <c r="R1455">
        <v>4.7812757929999998</v>
      </c>
      <c r="S1455">
        <v>2288</v>
      </c>
      <c r="T1455">
        <v>163</v>
      </c>
      <c r="U1455">
        <v>4.2</v>
      </c>
      <c r="V1455">
        <v>14.265000000000001</v>
      </c>
      <c r="W1455">
        <v>163</v>
      </c>
      <c r="X1455">
        <v>4.2</v>
      </c>
      <c r="Y1455">
        <v>14.265000000000001</v>
      </c>
      <c r="Z1455">
        <v>185</v>
      </c>
      <c r="AA1455">
        <v>3.8</v>
      </c>
      <c r="AB1455">
        <v>14.74</v>
      </c>
      <c r="AC1455">
        <v>162.94999999999999</v>
      </c>
      <c r="AD1455" s="1">
        <v>42893</v>
      </c>
      <c r="AE1455" t="s">
        <v>122</v>
      </c>
    </row>
    <row r="1456" spans="1:31" x14ac:dyDescent="0.3">
      <c r="A1456" t="s">
        <v>27</v>
      </c>
      <c r="B1456" t="s">
        <v>36</v>
      </c>
      <c r="C1456">
        <v>58</v>
      </c>
      <c r="D1456">
        <v>340</v>
      </c>
      <c r="E1456">
        <v>4</v>
      </c>
      <c r="F1456">
        <v>26</v>
      </c>
      <c r="G1456">
        <v>59.9</v>
      </c>
      <c r="H1456">
        <v>239.6</v>
      </c>
      <c r="I1456">
        <v>17.7532</v>
      </c>
      <c r="J1456">
        <v>2</v>
      </c>
      <c r="K1456">
        <v>1500</v>
      </c>
      <c r="L1456">
        <v>4</v>
      </c>
      <c r="M1456">
        <v>22</v>
      </c>
      <c r="N1456">
        <v>8</v>
      </c>
      <c r="O1456">
        <v>1</v>
      </c>
      <c r="P1456">
        <v>6</v>
      </c>
      <c r="Q1456">
        <v>2017</v>
      </c>
      <c r="R1456">
        <v>3.4980763540000002</v>
      </c>
      <c r="S1456">
        <v>19800</v>
      </c>
      <c r="T1456">
        <v>53.9</v>
      </c>
      <c r="U1456">
        <v>4.0999999999999996</v>
      </c>
      <c r="V1456">
        <v>17.670000000000002</v>
      </c>
      <c r="W1456">
        <v>59.9</v>
      </c>
      <c r="X1456">
        <v>4.2</v>
      </c>
      <c r="Y1456">
        <v>16.260000000000002</v>
      </c>
      <c r="Z1456">
        <v>59.9</v>
      </c>
      <c r="AA1456">
        <v>4</v>
      </c>
      <c r="AB1456">
        <v>16.612500000000001</v>
      </c>
      <c r="AC1456">
        <v>59.9</v>
      </c>
      <c r="AD1456" s="1">
        <v>42893</v>
      </c>
      <c r="AE1456" t="s">
        <v>115</v>
      </c>
    </row>
    <row r="1457" spans="1:31" x14ac:dyDescent="0.3">
      <c r="A1457" t="s">
        <v>55</v>
      </c>
      <c r="B1457" t="s">
        <v>40</v>
      </c>
      <c r="C1457">
        <v>54</v>
      </c>
      <c r="D1457">
        <v>1012</v>
      </c>
      <c r="E1457">
        <v>14</v>
      </c>
      <c r="F1457">
        <v>42</v>
      </c>
      <c r="G1457">
        <v>99.99</v>
      </c>
      <c r="H1457">
        <v>1399.86</v>
      </c>
      <c r="I1457">
        <v>13.826428569999999</v>
      </c>
      <c r="J1457">
        <v>1</v>
      </c>
      <c r="K1457">
        <v>1200</v>
      </c>
      <c r="L1457">
        <v>4.2</v>
      </c>
      <c r="M1457">
        <v>22</v>
      </c>
      <c r="N1457">
        <v>8</v>
      </c>
      <c r="O1457">
        <v>1</v>
      </c>
      <c r="P1457">
        <v>6</v>
      </c>
      <c r="Q1457">
        <v>2017</v>
      </c>
      <c r="R1457">
        <v>12.612612609999999</v>
      </c>
      <c r="S1457">
        <v>15750</v>
      </c>
      <c r="T1457">
        <v>99.99</v>
      </c>
      <c r="U1457">
        <v>4.2</v>
      </c>
      <c r="V1457">
        <v>13.826428569999999</v>
      </c>
      <c r="W1457">
        <v>129.99</v>
      </c>
      <c r="X1457">
        <v>4.3</v>
      </c>
      <c r="Y1457">
        <v>17.061176469999999</v>
      </c>
      <c r="Z1457">
        <v>99.99</v>
      </c>
      <c r="AA1457">
        <v>4.2</v>
      </c>
      <c r="AB1457">
        <v>13.826428569999999</v>
      </c>
      <c r="AC1457">
        <v>99.99</v>
      </c>
      <c r="AD1457" s="1">
        <v>42892</v>
      </c>
      <c r="AE1457" t="s">
        <v>122</v>
      </c>
    </row>
    <row r="1458" spans="1:31" x14ac:dyDescent="0.3">
      <c r="A1458" t="s">
        <v>29</v>
      </c>
      <c r="B1458" t="s">
        <v>30</v>
      </c>
      <c r="C1458">
        <v>45</v>
      </c>
      <c r="D1458">
        <v>236</v>
      </c>
      <c r="E1458">
        <v>6</v>
      </c>
      <c r="F1458">
        <v>15</v>
      </c>
      <c r="G1458">
        <v>101.89999999999999</v>
      </c>
      <c r="H1458">
        <v>611.4</v>
      </c>
      <c r="I1458">
        <v>17.785</v>
      </c>
      <c r="J1458">
        <v>1</v>
      </c>
      <c r="K1458">
        <v>173</v>
      </c>
      <c r="L1458">
        <v>4</v>
      </c>
      <c r="M1458">
        <v>22</v>
      </c>
      <c r="N1458">
        <v>8</v>
      </c>
      <c r="O1458">
        <v>1</v>
      </c>
      <c r="P1458">
        <v>6</v>
      </c>
      <c r="Q1458">
        <v>2017</v>
      </c>
      <c r="R1458">
        <v>10.068892419999999</v>
      </c>
      <c r="S1458">
        <v>2808</v>
      </c>
      <c r="T1458">
        <v>159.99</v>
      </c>
      <c r="U1458">
        <v>4.2</v>
      </c>
      <c r="V1458">
        <v>42.033333329999998</v>
      </c>
      <c r="W1458">
        <v>100.9</v>
      </c>
      <c r="X1458">
        <v>4</v>
      </c>
      <c r="Y1458">
        <v>17.785</v>
      </c>
      <c r="Z1458">
        <v>100.9</v>
      </c>
      <c r="AA1458">
        <v>4</v>
      </c>
      <c r="AB1458">
        <v>17.785</v>
      </c>
      <c r="AC1458">
        <v>94.9</v>
      </c>
      <c r="AD1458" s="1">
        <v>42892</v>
      </c>
      <c r="AE1458" t="s">
        <v>116</v>
      </c>
    </row>
    <row r="1459" spans="1:31" x14ac:dyDescent="0.3">
      <c r="A1459" t="s">
        <v>69</v>
      </c>
      <c r="B1459" t="s">
        <v>36</v>
      </c>
      <c r="C1459">
        <v>59</v>
      </c>
      <c r="D1459">
        <v>341</v>
      </c>
      <c r="E1459">
        <v>5</v>
      </c>
      <c r="F1459">
        <v>26</v>
      </c>
      <c r="G1459">
        <v>59.9</v>
      </c>
      <c r="H1459">
        <v>299.5</v>
      </c>
      <c r="I1459">
        <v>15.978</v>
      </c>
      <c r="J1459">
        <v>2</v>
      </c>
      <c r="K1459">
        <v>1850</v>
      </c>
      <c r="L1459">
        <v>4.3</v>
      </c>
      <c r="M1459">
        <v>22</v>
      </c>
      <c r="N1459">
        <v>8</v>
      </c>
      <c r="O1459">
        <v>1</v>
      </c>
      <c r="P1459">
        <v>6</v>
      </c>
      <c r="Q1459">
        <v>2017</v>
      </c>
      <c r="R1459">
        <v>12.843851129999999</v>
      </c>
      <c r="S1459">
        <v>32560</v>
      </c>
      <c r="T1459">
        <v>55.1</v>
      </c>
      <c r="U1459">
        <v>4.0999999999999996</v>
      </c>
      <c r="V1459">
        <v>17.670000000000002</v>
      </c>
      <c r="W1459">
        <v>59.9</v>
      </c>
      <c r="X1459">
        <v>4.2</v>
      </c>
      <c r="Y1459">
        <v>16.260000000000002</v>
      </c>
      <c r="Z1459">
        <v>59.9</v>
      </c>
      <c r="AA1459">
        <v>4.3</v>
      </c>
      <c r="AB1459">
        <v>15.978</v>
      </c>
      <c r="AC1459">
        <v>59.9</v>
      </c>
      <c r="AD1459" s="1">
        <v>42892</v>
      </c>
      <c r="AE1459" t="s">
        <v>114</v>
      </c>
    </row>
    <row r="1460" spans="1:31" x14ac:dyDescent="0.3">
      <c r="A1460" t="s">
        <v>47</v>
      </c>
      <c r="B1460" t="s">
        <v>32</v>
      </c>
      <c r="C1460">
        <v>51</v>
      </c>
      <c r="D1460">
        <v>625</v>
      </c>
      <c r="E1460">
        <v>2</v>
      </c>
      <c r="F1460">
        <v>53</v>
      </c>
      <c r="G1460">
        <v>349.9</v>
      </c>
      <c r="H1460">
        <v>699.8</v>
      </c>
      <c r="I1460">
        <v>24.504999999999999</v>
      </c>
      <c r="J1460">
        <v>1</v>
      </c>
      <c r="K1460">
        <v>900</v>
      </c>
      <c r="L1460">
        <v>4.3</v>
      </c>
      <c r="M1460">
        <v>22</v>
      </c>
      <c r="N1460">
        <v>8</v>
      </c>
      <c r="O1460">
        <v>1</v>
      </c>
      <c r="P1460">
        <v>6</v>
      </c>
      <c r="Q1460">
        <v>2017</v>
      </c>
      <c r="R1460">
        <v>7.5407608699999997</v>
      </c>
      <c r="S1460">
        <v>11400</v>
      </c>
      <c r="T1460">
        <v>19.989999999999998</v>
      </c>
      <c r="U1460">
        <v>4.3</v>
      </c>
      <c r="V1460">
        <v>12.68333333</v>
      </c>
      <c r="W1460">
        <v>89.99</v>
      </c>
      <c r="X1460">
        <v>4.0999999999999996</v>
      </c>
      <c r="Y1460">
        <v>14.16333333</v>
      </c>
      <c r="Z1460">
        <v>58.799523809999997</v>
      </c>
      <c r="AA1460">
        <v>3.9</v>
      </c>
      <c r="AB1460">
        <v>13.903333330000001</v>
      </c>
      <c r="AC1460">
        <v>349.9</v>
      </c>
      <c r="AD1460" s="1">
        <v>42890</v>
      </c>
      <c r="AE1460" t="s">
        <v>114</v>
      </c>
    </row>
    <row r="1461" spans="1:31" x14ac:dyDescent="0.3">
      <c r="A1461" t="s">
        <v>25</v>
      </c>
      <c r="B1461" t="s">
        <v>26</v>
      </c>
      <c r="C1461">
        <v>56</v>
      </c>
      <c r="D1461">
        <v>162</v>
      </c>
      <c r="E1461">
        <v>10</v>
      </c>
      <c r="F1461">
        <v>61</v>
      </c>
      <c r="G1461">
        <v>209</v>
      </c>
      <c r="H1461">
        <v>2090</v>
      </c>
      <c r="I1461">
        <v>21.321999999999999</v>
      </c>
      <c r="J1461">
        <v>5</v>
      </c>
      <c r="K1461">
        <v>9750</v>
      </c>
      <c r="L1461">
        <v>4.4000000000000004</v>
      </c>
      <c r="M1461">
        <v>22</v>
      </c>
      <c r="N1461">
        <v>8</v>
      </c>
      <c r="O1461">
        <v>1</v>
      </c>
      <c r="P1461">
        <v>6</v>
      </c>
      <c r="Q1461">
        <v>2017</v>
      </c>
      <c r="R1461">
        <v>6.493506494</v>
      </c>
      <c r="S1461">
        <v>12600</v>
      </c>
      <c r="T1461">
        <v>89.9</v>
      </c>
      <c r="U1461">
        <v>3.9</v>
      </c>
      <c r="V1461">
        <v>14.769215689999999</v>
      </c>
      <c r="W1461">
        <v>209</v>
      </c>
      <c r="X1461">
        <v>4.4000000000000004</v>
      </c>
      <c r="Y1461">
        <v>21.321999999999999</v>
      </c>
      <c r="Z1461">
        <v>45.95</v>
      </c>
      <c r="AA1461">
        <v>4</v>
      </c>
      <c r="AB1461">
        <v>12.93333333</v>
      </c>
      <c r="AC1461">
        <v>215</v>
      </c>
      <c r="AD1461" s="1">
        <v>42890</v>
      </c>
      <c r="AE1461" t="s">
        <v>114</v>
      </c>
    </row>
    <row r="1462" spans="1:31" x14ac:dyDescent="0.3">
      <c r="A1462" t="s">
        <v>83</v>
      </c>
      <c r="B1462" t="s">
        <v>36</v>
      </c>
      <c r="C1462">
        <v>36</v>
      </c>
      <c r="D1462">
        <v>450</v>
      </c>
      <c r="E1462">
        <v>8</v>
      </c>
      <c r="F1462">
        <v>26</v>
      </c>
      <c r="G1462">
        <v>89</v>
      </c>
      <c r="H1462">
        <v>712</v>
      </c>
      <c r="I1462">
        <v>40.801250000000003</v>
      </c>
      <c r="J1462">
        <v>1</v>
      </c>
      <c r="K1462">
        <v>9000</v>
      </c>
      <c r="L1462">
        <v>4.0999999999999996</v>
      </c>
      <c r="M1462">
        <v>22</v>
      </c>
      <c r="N1462">
        <v>8</v>
      </c>
      <c r="O1462">
        <v>1</v>
      </c>
      <c r="P1462">
        <v>6</v>
      </c>
      <c r="Q1462">
        <v>2017</v>
      </c>
      <c r="R1462">
        <v>7.6190476189999998</v>
      </c>
      <c r="S1462">
        <v>19656</v>
      </c>
      <c r="T1462">
        <v>59.9</v>
      </c>
      <c r="U1462">
        <v>4.0999999999999996</v>
      </c>
      <c r="V1462">
        <v>17.670000000000002</v>
      </c>
      <c r="W1462">
        <v>59.9</v>
      </c>
      <c r="X1462">
        <v>4.2</v>
      </c>
      <c r="Y1462">
        <v>16.260000000000002</v>
      </c>
      <c r="Z1462">
        <v>89</v>
      </c>
      <c r="AA1462">
        <v>4.0999999999999996</v>
      </c>
      <c r="AB1462">
        <v>40.801250000000003</v>
      </c>
      <c r="AC1462">
        <v>97.58823529</v>
      </c>
      <c r="AD1462" s="1">
        <v>42889</v>
      </c>
      <c r="AE1462" t="s">
        <v>115</v>
      </c>
    </row>
    <row r="1463" spans="1:31" x14ac:dyDescent="0.3">
      <c r="A1463" t="s">
        <v>62</v>
      </c>
      <c r="B1463" t="s">
        <v>32</v>
      </c>
      <c r="C1463">
        <v>48</v>
      </c>
      <c r="D1463">
        <v>575</v>
      </c>
      <c r="E1463">
        <v>21</v>
      </c>
      <c r="F1463">
        <v>34</v>
      </c>
      <c r="G1463">
        <v>19.990000000000002</v>
      </c>
      <c r="H1463">
        <v>419.79</v>
      </c>
      <c r="I1463">
        <v>12.68333333</v>
      </c>
      <c r="J1463">
        <v>1</v>
      </c>
      <c r="K1463">
        <v>100</v>
      </c>
      <c r="L1463">
        <v>4.3</v>
      </c>
      <c r="M1463">
        <v>22</v>
      </c>
      <c r="N1463">
        <v>8</v>
      </c>
      <c r="O1463">
        <v>1</v>
      </c>
      <c r="P1463">
        <v>6</v>
      </c>
      <c r="Q1463">
        <v>2017</v>
      </c>
      <c r="R1463">
        <v>7.345238095</v>
      </c>
      <c r="S1463">
        <v>4500</v>
      </c>
      <c r="T1463">
        <v>19.989999999999998</v>
      </c>
      <c r="U1463">
        <v>4.3</v>
      </c>
      <c r="V1463">
        <v>12.68333333</v>
      </c>
      <c r="W1463">
        <v>89.99</v>
      </c>
      <c r="X1463">
        <v>4.0999999999999996</v>
      </c>
      <c r="Y1463">
        <v>14.16333333</v>
      </c>
      <c r="Z1463">
        <v>58.799523809999997</v>
      </c>
      <c r="AA1463">
        <v>3.9</v>
      </c>
      <c r="AB1463">
        <v>13.903333330000001</v>
      </c>
      <c r="AC1463">
        <v>19.989999999999998</v>
      </c>
      <c r="AD1463" s="1">
        <v>42889</v>
      </c>
      <c r="AE1463" t="s">
        <v>122</v>
      </c>
    </row>
    <row r="1464" spans="1:31" x14ac:dyDescent="0.3">
      <c r="A1464" t="s">
        <v>67</v>
      </c>
      <c r="B1464" t="s">
        <v>33</v>
      </c>
      <c r="C1464">
        <v>33</v>
      </c>
      <c r="D1464">
        <v>523</v>
      </c>
      <c r="E1464">
        <v>4</v>
      </c>
      <c r="F1464">
        <v>17</v>
      </c>
      <c r="G1464">
        <v>163</v>
      </c>
      <c r="H1464">
        <v>652</v>
      </c>
      <c r="I1464">
        <v>14.265000000000001</v>
      </c>
      <c r="J1464">
        <v>3</v>
      </c>
      <c r="K1464">
        <v>584</v>
      </c>
      <c r="L1464">
        <v>4.2</v>
      </c>
      <c r="M1464">
        <v>22</v>
      </c>
      <c r="N1464">
        <v>8</v>
      </c>
      <c r="O1464">
        <v>1</v>
      </c>
      <c r="P1464">
        <v>6</v>
      </c>
      <c r="Q1464">
        <v>2017</v>
      </c>
      <c r="R1464">
        <v>4.7812757929999998</v>
      </c>
      <c r="S1464">
        <v>2288</v>
      </c>
      <c r="T1464">
        <v>163</v>
      </c>
      <c r="U1464">
        <v>4.2</v>
      </c>
      <c r="V1464">
        <v>14.265000000000001</v>
      </c>
      <c r="W1464">
        <v>163</v>
      </c>
      <c r="X1464">
        <v>4.2</v>
      </c>
      <c r="Y1464">
        <v>14.265000000000001</v>
      </c>
      <c r="Z1464">
        <v>185</v>
      </c>
      <c r="AA1464">
        <v>3.8</v>
      </c>
      <c r="AB1464">
        <v>14.74</v>
      </c>
      <c r="AC1464">
        <v>162.94999999999999</v>
      </c>
      <c r="AD1464" s="1">
        <v>42889</v>
      </c>
      <c r="AE1464" t="s">
        <v>122</v>
      </c>
    </row>
    <row r="1465" spans="1:31" x14ac:dyDescent="0.3">
      <c r="A1465" t="s">
        <v>69</v>
      </c>
      <c r="B1465" t="s">
        <v>36</v>
      </c>
      <c r="C1465">
        <v>59</v>
      </c>
      <c r="D1465">
        <v>341</v>
      </c>
      <c r="E1465">
        <v>5</v>
      </c>
      <c r="F1465">
        <v>26</v>
      </c>
      <c r="G1465">
        <v>59.9</v>
      </c>
      <c r="H1465">
        <v>299.5</v>
      </c>
      <c r="I1465">
        <v>15.978</v>
      </c>
      <c r="J1465">
        <v>2</v>
      </c>
      <c r="K1465">
        <v>1850</v>
      </c>
      <c r="L1465">
        <v>4.3</v>
      </c>
      <c r="M1465">
        <v>22</v>
      </c>
      <c r="N1465">
        <v>8</v>
      </c>
      <c r="O1465">
        <v>1</v>
      </c>
      <c r="P1465">
        <v>6</v>
      </c>
      <c r="Q1465">
        <v>2017</v>
      </c>
      <c r="R1465">
        <v>12.843851129999999</v>
      </c>
      <c r="S1465">
        <v>32560</v>
      </c>
      <c r="T1465">
        <v>55.1</v>
      </c>
      <c r="U1465">
        <v>4.0999999999999996</v>
      </c>
      <c r="V1465">
        <v>17.670000000000002</v>
      </c>
      <c r="W1465">
        <v>59.9</v>
      </c>
      <c r="X1465">
        <v>4.2</v>
      </c>
      <c r="Y1465">
        <v>16.260000000000002</v>
      </c>
      <c r="Z1465">
        <v>59.9</v>
      </c>
      <c r="AA1465">
        <v>4.3</v>
      </c>
      <c r="AB1465">
        <v>15.978</v>
      </c>
      <c r="AC1465">
        <v>59.9</v>
      </c>
      <c r="AD1465" s="1">
        <v>42889</v>
      </c>
      <c r="AE1465" t="s">
        <v>114</v>
      </c>
    </row>
    <row r="1466" spans="1:31" x14ac:dyDescent="0.3">
      <c r="A1466" t="s">
        <v>53</v>
      </c>
      <c r="B1466" t="s">
        <v>36</v>
      </c>
      <c r="C1466">
        <v>47</v>
      </c>
      <c r="D1466">
        <v>1893</v>
      </c>
      <c r="E1466">
        <v>2</v>
      </c>
      <c r="F1466">
        <v>26</v>
      </c>
      <c r="G1466">
        <v>119.99</v>
      </c>
      <c r="H1466">
        <v>239.98</v>
      </c>
      <c r="I1466">
        <v>34.200000000000003</v>
      </c>
      <c r="J1466">
        <v>1</v>
      </c>
      <c r="K1466">
        <v>6050</v>
      </c>
      <c r="L1466">
        <v>4.0999999999999996</v>
      </c>
      <c r="M1466">
        <v>22</v>
      </c>
      <c r="N1466">
        <v>8</v>
      </c>
      <c r="O1466">
        <v>1</v>
      </c>
      <c r="P1466">
        <v>6</v>
      </c>
      <c r="Q1466">
        <v>2017</v>
      </c>
      <c r="R1466">
        <v>9.1112012989999993</v>
      </c>
      <c r="S1466">
        <v>8000</v>
      </c>
      <c r="T1466">
        <v>59.9</v>
      </c>
      <c r="U1466">
        <v>4.0999999999999996</v>
      </c>
      <c r="V1466">
        <v>17.670000000000002</v>
      </c>
      <c r="W1466">
        <v>59.9</v>
      </c>
      <c r="X1466">
        <v>4.2</v>
      </c>
      <c r="Y1466">
        <v>16.260000000000002</v>
      </c>
      <c r="Z1466">
        <v>119.99</v>
      </c>
      <c r="AA1466">
        <v>4.0999999999999996</v>
      </c>
      <c r="AB1466">
        <v>34.200000000000003</v>
      </c>
      <c r="AC1466">
        <v>109.99</v>
      </c>
      <c r="AD1466" s="1">
        <v>42887</v>
      </c>
      <c r="AE1466" t="s">
        <v>115</v>
      </c>
    </row>
    <row r="1467" spans="1:31" x14ac:dyDescent="0.3">
      <c r="A1467" t="s">
        <v>43</v>
      </c>
      <c r="B1467" t="s">
        <v>33</v>
      </c>
      <c r="C1467">
        <v>59</v>
      </c>
      <c r="D1467">
        <v>319</v>
      </c>
      <c r="E1467">
        <v>3</v>
      </c>
      <c r="F1467">
        <v>17</v>
      </c>
      <c r="G1467">
        <v>78</v>
      </c>
      <c r="H1467">
        <v>234</v>
      </c>
      <c r="I1467">
        <v>10.3</v>
      </c>
      <c r="J1467">
        <v>4</v>
      </c>
      <c r="K1467">
        <v>250</v>
      </c>
      <c r="L1467">
        <v>3.9</v>
      </c>
      <c r="M1467">
        <v>22</v>
      </c>
      <c r="N1467">
        <v>8</v>
      </c>
      <c r="O1467">
        <v>1</v>
      </c>
      <c r="P1467">
        <v>6</v>
      </c>
      <c r="Q1467">
        <v>2017</v>
      </c>
      <c r="R1467">
        <v>21.17163412</v>
      </c>
      <c r="S1467">
        <v>640</v>
      </c>
      <c r="T1467">
        <v>163</v>
      </c>
      <c r="U1467">
        <v>4.2</v>
      </c>
      <c r="V1467">
        <v>14.265000000000001</v>
      </c>
      <c r="W1467">
        <v>78</v>
      </c>
      <c r="X1467">
        <v>3.9</v>
      </c>
      <c r="Y1467">
        <v>10.3</v>
      </c>
      <c r="Z1467">
        <v>185</v>
      </c>
      <c r="AA1467">
        <v>3.8</v>
      </c>
      <c r="AB1467">
        <v>14.74</v>
      </c>
      <c r="AC1467">
        <v>77.95</v>
      </c>
      <c r="AD1467" s="1">
        <v>42887</v>
      </c>
      <c r="AE1467" t="s">
        <v>116</v>
      </c>
    </row>
    <row r="1468" spans="1:31" x14ac:dyDescent="0.3">
      <c r="A1468" t="s">
        <v>69</v>
      </c>
      <c r="B1468" t="s">
        <v>36</v>
      </c>
      <c r="C1468">
        <v>59</v>
      </c>
      <c r="D1468">
        <v>341</v>
      </c>
      <c r="E1468">
        <v>5</v>
      </c>
      <c r="F1468">
        <v>26</v>
      </c>
      <c r="G1468">
        <v>59.9</v>
      </c>
      <c r="H1468">
        <v>299.5</v>
      </c>
      <c r="I1468">
        <v>15.978</v>
      </c>
      <c r="J1468">
        <v>2</v>
      </c>
      <c r="K1468">
        <v>1850</v>
      </c>
      <c r="L1468">
        <v>4.3</v>
      </c>
      <c r="M1468">
        <v>22</v>
      </c>
      <c r="N1468">
        <v>8</v>
      </c>
      <c r="O1468">
        <v>1</v>
      </c>
      <c r="P1468">
        <v>6</v>
      </c>
      <c r="Q1468">
        <v>2017</v>
      </c>
      <c r="R1468">
        <v>12.843851129999999</v>
      </c>
      <c r="S1468">
        <v>32560</v>
      </c>
      <c r="T1468">
        <v>55.1</v>
      </c>
      <c r="U1468">
        <v>4.0999999999999996</v>
      </c>
      <c r="V1468">
        <v>17.670000000000002</v>
      </c>
      <c r="W1468">
        <v>59.9</v>
      </c>
      <c r="X1468">
        <v>4.2</v>
      </c>
      <c r="Y1468">
        <v>16.260000000000002</v>
      </c>
      <c r="Z1468">
        <v>59.9</v>
      </c>
      <c r="AA1468">
        <v>4.3</v>
      </c>
      <c r="AB1468">
        <v>15.978</v>
      </c>
      <c r="AC1468">
        <v>59.9</v>
      </c>
      <c r="AD1468" s="1">
        <v>42887</v>
      </c>
      <c r="AE1468" t="s">
        <v>114</v>
      </c>
    </row>
    <row r="1469" spans="1:31" x14ac:dyDescent="0.3">
      <c r="A1469" t="s">
        <v>53</v>
      </c>
      <c r="B1469" t="s">
        <v>36</v>
      </c>
      <c r="C1469">
        <v>47</v>
      </c>
      <c r="D1469">
        <v>1893</v>
      </c>
      <c r="E1469">
        <v>2</v>
      </c>
      <c r="F1469">
        <v>34</v>
      </c>
      <c r="G1469">
        <v>109.99</v>
      </c>
      <c r="H1469">
        <v>219.98</v>
      </c>
      <c r="I1469">
        <v>34.130000000000003</v>
      </c>
      <c r="J1469">
        <v>1</v>
      </c>
      <c r="K1469">
        <v>6050</v>
      </c>
      <c r="L1469">
        <v>4.0999999999999996</v>
      </c>
      <c r="M1469">
        <v>23</v>
      </c>
      <c r="N1469">
        <v>8</v>
      </c>
      <c r="O1469">
        <v>1</v>
      </c>
      <c r="P1469">
        <v>5</v>
      </c>
      <c r="Q1469">
        <v>2017</v>
      </c>
      <c r="R1469">
        <v>7.5487012990000002</v>
      </c>
      <c r="S1469">
        <v>8000</v>
      </c>
      <c r="T1469">
        <v>59.9</v>
      </c>
      <c r="U1469">
        <v>4.0999999999999996</v>
      </c>
      <c r="V1469">
        <v>19.732500000000002</v>
      </c>
      <c r="W1469">
        <v>59.9</v>
      </c>
      <c r="X1469">
        <v>4.2</v>
      </c>
      <c r="Y1469">
        <v>26.24666667</v>
      </c>
      <c r="Z1469">
        <v>109.99</v>
      </c>
      <c r="AA1469">
        <v>4.0999999999999996</v>
      </c>
      <c r="AB1469">
        <v>34.130000000000003</v>
      </c>
      <c r="AC1469">
        <v>96.656666670000007</v>
      </c>
      <c r="AD1469" s="1">
        <v>42886</v>
      </c>
      <c r="AE1469" t="s">
        <v>115</v>
      </c>
    </row>
    <row r="1470" spans="1:31" x14ac:dyDescent="0.3">
      <c r="A1470" t="s">
        <v>78</v>
      </c>
      <c r="B1470" t="s">
        <v>36</v>
      </c>
      <c r="C1470">
        <v>58</v>
      </c>
      <c r="D1470">
        <v>1893</v>
      </c>
      <c r="E1470">
        <v>4</v>
      </c>
      <c r="F1470">
        <v>34</v>
      </c>
      <c r="G1470">
        <v>109.99</v>
      </c>
      <c r="H1470">
        <v>439.96</v>
      </c>
      <c r="I1470">
        <v>34.083333330000002</v>
      </c>
      <c r="J1470">
        <v>1</v>
      </c>
      <c r="K1470">
        <v>5950</v>
      </c>
      <c r="L1470">
        <v>4.3</v>
      </c>
      <c r="M1470">
        <v>23</v>
      </c>
      <c r="N1470">
        <v>8</v>
      </c>
      <c r="O1470">
        <v>1</v>
      </c>
      <c r="P1470">
        <v>5</v>
      </c>
      <c r="Q1470">
        <v>2017</v>
      </c>
      <c r="R1470">
        <v>4.0408163269999999</v>
      </c>
      <c r="S1470">
        <v>8000</v>
      </c>
      <c r="T1470">
        <v>59.9</v>
      </c>
      <c r="U1470">
        <v>4.0999999999999996</v>
      </c>
      <c r="V1470">
        <v>19.732500000000002</v>
      </c>
      <c r="W1470">
        <v>59.9</v>
      </c>
      <c r="X1470">
        <v>4.2</v>
      </c>
      <c r="Y1470">
        <v>26.24666667</v>
      </c>
      <c r="Z1470">
        <v>109.99</v>
      </c>
      <c r="AA1470">
        <v>4.3</v>
      </c>
      <c r="AB1470">
        <v>32.092500000000001</v>
      </c>
      <c r="AC1470">
        <v>109.94</v>
      </c>
      <c r="AD1470" s="1">
        <v>42886</v>
      </c>
      <c r="AE1470" t="s">
        <v>114</v>
      </c>
    </row>
    <row r="1471" spans="1:31" x14ac:dyDescent="0.3">
      <c r="A1471" t="s">
        <v>47</v>
      </c>
      <c r="B1471" t="s">
        <v>32</v>
      </c>
      <c r="C1471">
        <v>51</v>
      </c>
      <c r="D1471">
        <v>625</v>
      </c>
      <c r="E1471">
        <v>4</v>
      </c>
      <c r="F1471">
        <v>41</v>
      </c>
      <c r="G1471">
        <v>349.9</v>
      </c>
      <c r="H1471">
        <v>1399.6</v>
      </c>
      <c r="I1471">
        <v>26.582857140000002</v>
      </c>
      <c r="J1471">
        <v>1</v>
      </c>
      <c r="K1471">
        <v>900</v>
      </c>
      <c r="L1471">
        <v>4.3</v>
      </c>
      <c r="M1471">
        <v>23</v>
      </c>
      <c r="N1471">
        <v>8</v>
      </c>
      <c r="O1471">
        <v>1</v>
      </c>
      <c r="P1471">
        <v>5</v>
      </c>
      <c r="Q1471">
        <v>2017</v>
      </c>
      <c r="R1471">
        <v>8.5597826090000009</v>
      </c>
      <c r="S1471">
        <v>11400</v>
      </c>
      <c r="T1471">
        <v>19.989999999999998</v>
      </c>
      <c r="U1471">
        <v>4.3</v>
      </c>
      <c r="V1471">
        <v>14.8475</v>
      </c>
      <c r="W1471">
        <v>89.99</v>
      </c>
      <c r="X1471">
        <v>4.0999999999999996</v>
      </c>
      <c r="Y1471">
        <v>16.098333329999999</v>
      </c>
      <c r="Z1471">
        <v>64.989999999999995</v>
      </c>
      <c r="AA1471">
        <v>3.9</v>
      </c>
      <c r="AB1471">
        <v>14.811875000000001</v>
      </c>
      <c r="AC1471">
        <v>349.9</v>
      </c>
      <c r="AD1471" s="1">
        <v>42886</v>
      </c>
      <c r="AE1471" t="s">
        <v>114</v>
      </c>
    </row>
    <row r="1472" spans="1:31" x14ac:dyDescent="0.3">
      <c r="A1472" t="s">
        <v>29</v>
      </c>
      <c r="B1472" t="s">
        <v>30</v>
      </c>
      <c r="C1472">
        <v>45</v>
      </c>
      <c r="D1472">
        <v>236</v>
      </c>
      <c r="E1472">
        <v>4</v>
      </c>
      <c r="F1472">
        <v>11</v>
      </c>
      <c r="G1472">
        <v>94.9</v>
      </c>
      <c r="H1472">
        <v>379.6</v>
      </c>
      <c r="I1472">
        <v>15.84</v>
      </c>
      <c r="J1472">
        <v>1</v>
      </c>
      <c r="K1472">
        <v>173</v>
      </c>
      <c r="L1472">
        <v>4</v>
      </c>
      <c r="M1472">
        <v>23</v>
      </c>
      <c r="N1472">
        <v>8</v>
      </c>
      <c r="O1472">
        <v>1</v>
      </c>
      <c r="P1472">
        <v>5</v>
      </c>
      <c r="Q1472">
        <v>2017</v>
      </c>
      <c r="R1472">
        <v>10.81081081</v>
      </c>
      <c r="S1472">
        <v>2808</v>
      </c>
      <c r="T1472">
        <v>145.70428570000001</v>
      </c>
      <c r="U1472">
        <v>4</v>
      </c>
      <c r="V1472">
        <v>15.84</v>
      </c>
      <c r="W1472">
        <v>94.9</v>
      </c>
      <c r="X1472">
        <v>4</v>
      </c>
      <c r="Y1472">
        <v>15.84</v>
      </c>
      <c r="Z1472">
        <v>94.9</v>
      </c>
      <c r="AA1472">
        <v>4</v>
      </c>
      <c r="AB1472">
        <v>15.84</v>
      </c>
      <c r="AC1472">
        <v>94.85</v>
      </c>
      <c r="AD1472" s="1">
        <v>42886</v>
      </c>
      <c r="AE1472" t="s">
        <v>122</v>
      </c>
    </row>
    <row r="1473" spans="1:31" x14ac:dyDescent="0.3">
      <c r="A1473" t="s">
        <v>69</v>
      </c>
      <c r="B1473" t="s">
        <v>36</v>
      </c>
      <c r="C1473">
        <v>59</v>
      </c>
      <c r="D1473">
        <v>341</v>
      </c>
      <c r="E1473">
        <v>2</v>
      </c>
      <c r="F1473">
        <v>34</v>
      </c>
      <c r="G1473">
        <v>59.9</v>
      </c>
      <c r="H1473">
        <v>119.8</v>
      </c>
      <c r="I1473">
        <v>17.670000000000002</v>
      </c>
      <c r="J1473">
        <v>2</v>
      </c>
      <c r="K1473">
        <v>1850</v>
      </c>
      <c r="L1473">
        <v>4.3</v>
      </c>
      <c r="M1473">
        <v>23</v>
      </c>
      <c r="N1473">
        <v>8</v>
      </c>
      <c r="O1473">
        <v>1</v>
      </c>
      <c r="P1473">
        <v>5</v>
      </c>
      <c r="Q1473">
        <v>2017</v>
      </c>
      <c r="R1473">
        <v>9.3042071199999992</v>
      </c>
      <c r="S1473">
        <v>32560</v>
      </c>
      <c r="T1473">
        <v>59.9</v>
      </c>
      <c r="U1473">
        <v>4.0999999999999996</v>
      </c>
      <c r="V1473">
        <v>19.732500000000002</v>
      </c>
      <c r="W1473">
        <v>59.9</v>
      </c>
      <c r="X1473">
        <v>4.2</v>
      </c>
      <c r="Y1473">
        <v>26.24666667</v>
      </c>
      <c r="Z1473">
        <v>59.9</v>
      </c>
      <c r="AA1473">
        <v>4.3</v>
      </c>
      <c r="AB1473">
        <v>17.670000000000002</v>
      </c>
      <c r="AC1473">
        <v>59.9</v>
      </c>
      <c r="AD1473" s="1">
        <v>42886</v>
      </c>
      <c r="AE1473" t="s">
        <v>123</v>
      </c>
    </row>
    <row r="1474" spans="1:31" x14ac:dyDescent="0.3">
      <c r="A1474" t="s">
        <v>57</v>
      </c>
      <c r="B1474" t="s">
        <v>40</v>
      </c>
      <c r="C1474">
        <v>54</v>
      </c>
      <c r="D1474">
        <v>995</v>
      </c>
      <c r="E1474">
        <v>18</v>
      </c>
      <c r="F1474">
        <v>58</v>
      </c>
      <c r="G1474">
        <v>99.99</v>
      </c>
      <c r="H1474">
        <v>1799.82</v>
      </c>
      <c r="I1474">
        <v>15.577222219999999</v>
      </c>
      <c r="J1474">
        <v>1</v>
      </c>
      <c r="K1474">
        <v>4475</v>
      </c>
      <c r="L1474">
        <v>4.3</v>
      </c>
      <c r="M1474">
        <v>23</v>
      </c>
      <c r="N1474">
        <v>8</v>
      </c>
      <c r="O1474">
        <v>1</v>
      </c>
      <c r="P1474">
        <v>5</v>
      </c>
      <c r="Q1474">
        <v>2017</v>
      </c>
      <c r="R1474">
        <v>24.657534250000001</v>
      </c>
      <c r="S1474">
        <v>32736</v>
      </c>
      <c r="T1474">
        <v>99.99</v>
      </c>
      <c r="U1474">
        <v>4.2</v>
      </c>
      <c r="V1474">
        <v>15.02090909</v>
      </c>
      <c r="W1474">
        <v>129.99</v>
      </c>
      <c r="X1474">
        <v>4.3</v>
      </c>
      <c r="Y1474">
        <v>18.272777779999998</v>
      </c>
      <c r="Z1474">
        <v>99.99</v>
      </c>
      <c r="AA1474">
        <v>4.3</v>
      </c>
      <c r="AB1474">
        <v>15.577222219999999</v>
      </c>
      <c r="AC1474">
        <v>99.99</v>
      </c>
      <c r="AD1474" s="1">
        <v>42885</v>
      </c>
      <c r="AE1474" t="s">
        <v>122</v>
      </c>
    </row>
    <row r="1475" spans="1:31" x14ac:dyDescent="0.3">
      <c r="A1475" t="s">
        <v>83</v>
      </c>
      <c r="B1475" t="s">
        <v>36</v>
      </c>
      <c r="C1475">
        <v>36</v>
      </c>
      <c r="D1475">
        <v>450</v>
      </c>
      <c r="E1475">
        <v>20</v>
      </c>
      <c r="F1475">
        <v>34</v>
      </c>
      <c r="G1475">
        <v>97.8</v>
      </c>
      <c r="H1475">
        <v>1956</v>
      </c>
      <c r="I1475">
        <v>39.897500000000001</v>
      </c>
      <c r="J1475">
        <v>1</v>
      </c>
      <c r="K1475">
        <v>9000</v>
      </c>
      <c r="L1475">
        <v>4.0999999999999996</v>
      </c>
      <c r="M1475">
        <v>23</v>
      </c>
      <c r="N1475">
        <v>8</v>
      </c>
      <c r="O1475">
        <v>1</v>
      </c>
      <c r="P1475">
        <v>5</v>
      </c>
      <c r="Q1475">
        <v>2017</v>
      </c>
      <c r="R1475">
        <v>19.047619050000002</v>
      </c>
      <c r="S1475">
        <v>19656</v>
      </c>
      <c r="T1475">
        <v>59.9</v>
      </c>
      <c r="U1475">
        <v>4.0999999999999996</v>
      </c>
      <c r="V1475">
        <v>19.732500000000002</v>
      </c>
      <c r="W1475">
        <v>59.9</v>
      </c>
      <c r="X1475">
        <v>4.2</v>
      </c>
      <c r="Y1475">
        <v>26.24666667</v>
      </c>
      <c r="Z1475">
        <v>97.58823529</v>
      </c>
      <c r="AA1475">
        <v>4.0999999999999996</v>
      </c>
      <c r="AB1475">
        <v>39.897500000000001</v>
      </c>
      <c r="AC1475">
        <v>82.633333329999999</v>
      </c>
      <c r="AD1475" s="1">
        <v>42885</v>
      </c>
      <c r="AE1475" t="s">
        <v>115</v>
      </c>
    </row>
    <row r="1476" spans="1:31" x14ac:dyDescent="0.3">
      <c r="A1476" t="s">
        <v>29</v>
      </c>
      <c r="B1476" t="s">
        <v>30</v>
      </c>
      <c r="C1476">
        <v>45</v>
      </c>
      <c r="D1476">
        <v>236</v>
      </c>
      <c r="E1476">
        <v>4</v>
      </c>
      <c r="F1476">
        <v>11</v>
      </c>
      <c r="G1476">
        <v>94.9</v>
      </c>
      <c r="H1476">
        <v>379.6</v>
      </c>
      <c r="I1476">
        <v>15.84</v>
      </c>
      <c r="J1476">
        <v>1</v>
      </c>
      <c r="K1476">
        <v>173</v>
      </c>
      <c r="L1476">
        <v>4</v>
      </c>
      <c r="M1476">
        <v>23</v>
      </c>
      <c r="N1476">
        <v>8</v>
      </c>
      <c r="O1476">
        <v>1</v>
      </c>
      <c r="P1476">
        <v>5</v>
      </c>
      <c r="Q1476">
        <v>2017</v>
      </c>
      <c r="R1476">
        <v>10.81081081</v>
      </c>
      <c r="S1476">
        <v>2808</v>
      </c>
      <c r="T1476">
        <v>145.70428570000001</v>
      </c>
      <c r="U1476">
        <v>4</v>
      </c>
      <c r="V1476">
        <v>15.84</v>
      </c>
      <c r="W1476">
        <v>94.9</v>
      </c>
      <c r="X1476">
        <v>4</v>
      </c>
      <c r="Y1476">
        <v>15.84</v>
      </c>
      <c r="Z1476">
        <v>94.9</v>
      </c>
      <c r="AA1476">
        <v>4</v>
      </c>
      <c r="AB1476">
        <v>15.84</v>
      </c>
      <c r="AC1476">
        <v>94.85</v>
      </c>
      <c r="AD1476" s="1">
        <v>42885</v>
      </c>
      <c r="AE1476" t="s">
        <v>122</v>
      </c>
    </row>
    <row r="1477" spans="1:31" x14ac:dyDescent="0.3">
      <c r="A1477" t="s">
        <v>42</v>
      </c>
      <c r="B1477" t="s">
        <v>32</v>
      </c>
      <c r="C1477">
        <v>59</v>
      </c>
      <c r="D1477">
        <v>492</v>
      </c>
      <c r="E1477">
        <v>16</v>
      </c>
      <c r="F1477">
        <v>41</v>
      </c>
      <c r="G1477">
        <v>64.989999999999995</v>
      </c>
      <c r="H1477">
        <v>1039.8399999999999</v>
      </c>
      <c r="I1477">
        <v>14.811875000000001</v>
      </c>
      <c r="J1477">
        <v>2</v>
      </c>
      <c r="K1477">
        <v>200</v>
      </c>
      <c r="L1477">
        <v>3.9</v>
      </c>
      <c r="M1477">
        <v>23</v>
      </c>
      <c r="N1477">
        <v>8</v>
      </c>
      <c r="O1477">
        <v>1</v>
      </c>
      <c r="P1477">
        <v>5</v>
      </c>
      <c r="Q1477">
        <v>2017</v>
      </c>
      <c r="R1477">
        <v>8.1428571430000005</v>
      </c>
      <c r="S1477">
        <v>3960</v>
      </c>
      <c r="T1477">
        <v>19.989999999999998</v>
      </c>
      <c r="U1477">
        <v>4.3</v>
      </c>
      <c r="V1477">
        <v>14.8475</v>
      </c>
      <c r="W1477">
        <v>89.99</v>
      </c>
      <c r="X1477">
        <v>4.0999999999999996</v>
      </c>
      <c r="Y1477">
        <v>16.098333329999999</v>
      </c>
      <c r="Z1477">
        <v>64.989999999999995</v>
      </c>
      <c r="AA1477">
        <v>3.9</v>
      </c>
      <c r="AB1477">
        <v>14.811875000000001</v>
      </c>
      <c r="AC1477">
        <v>64.989999999999995</v>
      </c>
      <c r="AD1477" s="1">
        <v>42885</v>
      </c>
      <c r="AE1477" t="s">
        <v>115</v>
      </c>
    </row>
    <row r="1478" spans="1:31" x14ac:dyDescent="0.3">
      <c r="A1478" t="s">
        <v>55</v>
      </c>
      <c r="B1478" t="s">
        <v>40</v>
      </c>
      <c r="C1478">
        <v>54</v>
      </c>
      <c r="D1478">
        <v>1012</v>
      </c>
      <c r="E1478">
        <v>22</v>
      </c>
      <c r="F1478">
        <v>34</v>
      </c>
      <c r="G1478">
        <v>99.990000000000009</v>
      </c>
      <c r="H1478">
        <v>2199.7800000000002</v>
      </c>
      <c r="I1478">
        <v>15.02090909</v>
      </c>
      <c r="J1478">
        <v>1</v>
      </c>
      <c r="K1478">
        <v>1200</v>
      </c>
      <c r="L1478">
        <v>4.2</v>
      </c>
      <c r="M1478">
        <v>23</v>
      </c>
      <c r="N1478">
        <v>8</v>
      </c>
      <c r="O1478">
        <v>1</v>
      </c>
      <c r="P1478">
        <v>5</v>
      </c>
      <c r="Q1478">
        <v>2017</v>
      </c>
      <c r="R1478">
        <v>19.819819819999999</v>
      </c>
      <c r="S1478">
        <v>15750</v>
      </c>
      <c r="T1478">
        <v>99.99</v>
      </c>
      <c r="U1478">
        <v>4.2</v>
      </c>
      <c r="V1478">
        <v>15.02090909</v>
      </c>
      <c r="W1478">
        <v>129.99</v>
      </c>
      <c r="X1478">
        <v>4.3</v>
      </c>
      <c r="Y1478">
        <v>18.272777779999998</v>
      </c>
      <c r="Z1478">
        <v>99.99</v>
      </c>
      <c r="AA1478">
        <v>4.2</v>
      </c>
      <c r="AB1478">
        <v>15.02090909</v>
      </c>
      <c r="AC1478">
        <v>99.99</v>
      </c>
      <c r="AD1478" s="1">
        <v>42884</v>
      </c>
      <c r="AE1478" t="s">
        <v>122</v>
      </c>
    </row>
    <row r="1479" spans="1:31" x14ac:dyDescent="0.3">
      <c r="A1479" t="s">
        <v>62</v>
      </c>
      <c r="B1479" t="s">
        <v>32</v>
      </c>
      <c r="C1479">
        <v>48</v>
      </c>
      <c r="D1479">
        <v>575</v>
      </c>
      <c r="E1479">
        <v>16</v>
      </c>
      <c r="F1479">
        <v>34</v>
      </c>
      <c r="G1479">
        <v>19.989999999999998</v>
      </c>
      <c r="H1479">
        <v>319.83999999999997</v>
      </c>
      <c r="I1479">
        <v>14.8475</v>
      </c>
      <c r="J1479">
        <v>1</v>
      </c>
      <c r="K1479">
        <v>100</v>
      </c>
      <c r="L1479">
        <v>4.3</v>
      </c>
      <c r="M1479">
        <v>23</v>
      </c>
      <c r="N1479">
        <v>8</v>
      </c>
      <c r="O1479">
        <v>1</v>
      </c>
      <c r="P1479">
        <v>5</v>
      </c>
      <c r="Q1479">
        <v>2017</v>
      </c>
      <c r="R1479">
        <v>9.8055555559999998</v>
      </c>
      <c r="S1479">
        <v>4500</v>
      </c>
      <c r="T1479">
        <v>19.989999999999998</v>
      </c>
      <c r="U1479">
        <v>4.3</v>
      </c>
      <c r="V1479">
        <v>14.8475</v>
      </c>
      <c r="W1479">
        <v>89.99</v>
      </c>
      <c r="X1479">
        <v>4.0999999999999996</v>
      </c>
      <c r="Y1479">
        <v>16.098333329999999</v>
      </c>
      <c r="Z1479">
        <v>64.989999999999995</v>
      </c>
      <c r="AA1479">
        <v>3.9</v>
      </c>
      <c r="AB1479">
        <v>14.811875000000001</v>
      </c>
      <c r="AC1479">
        <v>19.989999999999998</v>
      </c>
      <c r="AD1479" s="1">
        <v>42884</v>
      </c>
      <c r="AE1479" t="s">
        <v>122</v>
      </c>
    </row>
    <row r="1480" spans="1:31" x14ac:dyDescent="0.3">
      <c r="A1480" t="s">
        <v>25</v>
      </c>
      <c r="B1480" t="s">
        <v>26</v>
      </c>
      <c r="C1480">
        <v>56</v>
      </c>
      <c r="D1480">
        <v>162</v>
      </c>
      <c r="E1480">
        <v>1</v>
      </c>
      <c r="F1480">
        <v>34</v>
      </c>
      <c r="G1480">
        <v>215</v>
      </c>
      <c r="H1480">
        <v>215</v>
      </c>
      <c r="I1480">
        <v>8.76</v>
      </c>
      <c r="J1480">
        <v>5</v>
      </c>
      <c r="K1480">
        <v>9750</v>
      </c>
      <c r="L1480">
        <v>4.4000000000000004</v>
      </c>
      <c r="M1480">
        <v>23</v>
      </c>
      <c r="N1480">
        <v>8</v>
      </c>
      <c r="O1480">
        <v>1</v>
      </c>
      <c r="P1480">
        <v>5</v>
      </c>
      <c r="Q1480">
        <v>2017</v>
      </c>
      <c r="R1480">
        <v>0.64935064899999995</v>
      </c>
      <c r="S1480">
        <v>12600</v>
      </c>
      <c r="T1480">
        <v>89.9</v>
      </c>
      <c r="U1480">
        <v>3.9</v>
      </c>
      <c r="V1480">
        <v>15.011896549999999</v>
      </c>
      <c r="W1480">
        <v>215</v>
      </c>
      <c r="X1480">
        <v>4.4000000000000004</v>
      </c>
      <c r="Y1480">
        <v>8.76</v>
      </c>
      <c r="Z1480">
        <v>45.95</v>
      </c>
      <c r="AA1480">
        <v>4</v>
      </c>
      <c r="AB1480">
        <v>15.1</v>
      </c>
      <c r="AC1480">
        <v>214.95</v>
      </c>
      <c r="AD1480" s="1">
        <v>42884</v>
      </c>
      <c r="AE1480" t="s">
        <v>114</v>
      </c>
    </row>
    <row r="1481" spans="1:31" x14ac:dyDescent="0.3">
      <c r="A1481" t="s">
        <v>69</v>
      </c>
      <c r="B1481" t="s">
        <v>36</v>
      </c>
      <c r="C1481">
        <v>59</v>
      </c>
      <c r="D1481">
        <v>341</v>
      </c>
      <c r="E1481">
        <v>2</v>
      </c>
      <c r="F1481">
        <v>34</v>
      </c>
      <c r="G1481">
        <v>59.9</v>
      </c>
      <c r="H1481">
        <v>119.8</v>
      </c>
      <c r="I1481">
        <v>17.670000000000002</v>
      </c>
      <c r="J1481">
        <v>2</v>
      </c>
      <c r="K1481">
        <v>1850</v>
      </c>
      <c r="L1481">
        <v>4.3</v>
      </c>
      <c r="M1481">
        <v>23</v>
      </c>
      <c r="N1481">
        <v>8</v>
      </c>
      <c r="O1481">
        <v>1</v>
      </c>
      <c r="P1481">
        <v>5</v>
      </c>
      <c r="Q1481">
        <v>2017</v>
      </c>
      <c r="R1481">
        <v>9.3042071199999992</v>
      </c>
      <c r="S1481">
        <v>32560</v>
      </c>
      <c r="T1481">
        <v>59.9</v>
      </c>
      <c r="U1481">
        <v>4.0999999999999996</v>
      </c>
      <c r="V1481">
        <v>19.732500000000002</v>
      </c>
      <c r="W1481">
        <v>59.9</v>
      </c>
      <c r="X1481">
        <v>4.2</v>
      </c>
      <c r="Y1481">
        <v>26.24666667</v>
      </c>
      <c r="Z1481">
        <v>59.9</v>
      </c>
      <c r="AA1481">
        <v>4.3</v>
      </c>
      <c r="AB1481">
        <v>17.670000000000002</v>
      </c>
      <c r="AC1481">
        <v>59.9</v>
      </c>
      <c r="AD1481" s="1">
        <v>42884</v>
      </c>
      <c r="AE1481" t="s">
        <v>123</v>
      </c>
    </row>
    <row r="1482" spans="1:31" x14ac:dyDescent="0.3">
      <c r="A1482" t="s">
        <v>46</v>
      </c>
      <c r="B1482" t="s">
        <v>40</v>
      </c>
      <c r="C1482">
        <v>33</v>
      </c>
      <c r="D1482">
        <v>897</v>
      </c>
      <c r="E1482">
        <v>18</v>
      </c>
      <c r="F1482">
        <v>58</v>
      </c>
      <c r="G1482">
        <v>129.99</v>
      </c>
      <c r="H1482">
        <v>2339.8200000000002</v>
      </c>
      <c r="I1482">
        <v>18.272777779999998</v>
      </c>
      <c r="J1482">
        <v>1</v>
      </c>
      <c r="K1482">
        <v>1600</v>
      </c>
      <c r="L1482">
        <v>4.3</v>
      </c>
      <c r="M1482">
        <v>23</v>
      </c>
      <c r="N1482">
        <v>8</v>
      </c>
      <c r="O1482">
        <v>1</v>
      </c>
      <c r="P1482">
        <v>5</v>
      </c>
      <c r="Q1482">
        <v>2017</v>
      </c>
      <c r="R1482">
        <v>16.21621622</v>
      </c>
      <c r="S1482">
        <v>15750</v>
      </c>
      <c r="T1482">
        <v>99.99</v>
      </c>
      <c r="U1482">
        <v>4.2</v>
      </c>
      <c r="V1482">
        <v>15.02090909</v>
      </c>
      <c r="W1482">
        <v>129.99</v>
      </c>
      <c r="X1482">
        <v>4.3</v>
      </c>
      <c r="Y1482">
        <v>18.272777779999998</v>
      </c>
      <c r="Z1482">
        <v>129.99</v>
      </c>
      <c r="AA1482">
        <v>4.3</v>
      </c>
      <c r="AB1482">
        <v>18.272777779999998</v>
      </c>
      <c r="AC1482">
        <v>129.99</v>
      </c>
      <c r="AD1482" s="1">
        <v>42883</v>
      </c>
      <c r="AE1482" t="s">
        <v>115</v>
      </c>
    </row>
    <row r="1483" spans="1:31" x14ac:dyDescent="0.3">
      <c r="A1483" t="s">
        <v>62</v>
      </c>
      <c r="B1483" t="s">
        <v>32</v>
      </c>
      <c r="C1483">
        <v>48</v>
      </c>
      <c r="D1483">
        <v>575</v>
      </c>
      <c r="E1483">
        <v>16</v>
      </c>
      <c r="F1483">
        <v>34</v>
      </c>
      <c r="G1483">
        <v>19.989999999999998</v>
      </c>
      <c r="H1483">
        <v>319.83999999999997</v>
      </c>
      <c r="I1483">
        <v>14.8475</v>
      </c>
      <c r="J1483">
        <v>1</v>
      </c>
      <c r="K1483">
        <v>100</v>
      </c>
      <c r="L1483">
        <v>4.3</v>
      </c>
      <c r="M1483">
        <v>23</v>
      </c>
      <c r="N1483">
        <v>8</v>
      </c>
      <c r="O1483">
        <v>1</v>
      </c>
      <c r="P1483">
        <v>5</v>
      </c>
      <c r="Q1483">
        <v>2017</v>
      </c>
      <c r="R1483">
        <v>9.8055555559999998</v>
      </c>
      <c r="S1483">
        <v>4500</v>
      </c>
      <c r="T1483">
        <v>19.989999999999998</v>
      </c>
      <c r="U1483">
        <v>4.3</v>
      </c>
      <c r="V1483">
        <v>14.8475</v>
      </c>
      <c r="W1483">
        <v>89.99</v>
      </c>
      <c r="X1483">
        <v>4.0999999999999996</v>
      </c>
      <c r="Y1483">
        <v>16.098333329999999</v>
      </c>
      <c r="Z1483">
        <v>64.989999999999995</v>
      </c>
      <c r="AA1483">
        <v>3.9</v>
      </c>
      <c r="AB1483">
        <v>14.811875000000001</v>
      </c>
      <c r="AC1483">
        <v>19.989999999999998</v>
      </c>
      <c r="AD1483" s="1">
        <v>42883</v>
      </c>
      <c r="AE1483" t="s">
        <v>122</v>
      </c>
    </row>
    <row r="1484" spans="1:31" x14ac:dyDescent="0.3">
      <c r="A1484" t="s">
        <v>42</v>
      </c>
      <c r="B1484" t="s">
        <v>32</v>
      </c>
      <c r="C1484">
        <v>59</v>
      </c>
      <c r="D1484">
        <v>492</v>
      </c>
      <c r="E1484">
        <v>16</v>
      </c>
      <c r="F1484">
        <v>41</v>
      </c>
      <c r="G1484">
        <v>64.989999999999995</v>
      </c>
      <c r="H1484">
        <v>1039.8399999999999</v>
      </c>
      <c r="I1484">
        <v>14.811875000000001</v>
      </c>
      <c r="J1484">
        <v>2</v>
      </c>
      <c r="K1484">
        <v>200</v>
      </c>
      <c r="L1484">
        <v>3.9</v>
      </c>
      <c r="M1484">
        <v>23</v>
      </c>
      <c r="N1484">
        <v>8</v>
      </c>
      <c r="O1484">
        <v>1</v>
      </c>
      <c r="P1484">
        <v>5</v>
      </c>
      <c r="Q1484">
        <v>2017</v>
      </c>
      <c r="R1484">
        <v>8.1428571430000005</v>
      </c>
      <c r="S1484">
        <v>3960</v>
      </c>
      <c r="T1484">
        <v>19.989999999999998</v>
      </c>
      <c r="U1484">
        <v>4.3</v>
      </c>
      <c r="V1484">
        <v>14.8475</v>
      </c>
      <c r="W1484">
        <v>89.99</v>
      </c>
      <c r="X1484">
        <v>4.0999999999999996</v>
      </c>
      <c r="Y1484">
        <v>16.098333329999999</v>
      </c>
      <c r="Z1484">
        <v>64.989999999999995</v>
      </c>
      <c r="AA1484">
        <v>3.9</v>
      </c>
      <c r="AB1484">
        <v>14.811875000000001</v>
      </c>
      <c r="AC1484">
        <v>64.989999999999995</v>
      </c>
      <c r="AD1484" s="1">
        <v>42883</v>
      </c>
      <c r="AE1484" t="s">
        <v>115</v>
      </c>
    </row>
    <row r="1485" spans="1:31" x14ac:dyDescent="0.3">
      <c r="A1485" t="s">
        <v>54</v>
      </c>
      <c r="B1485" t="s">
        <v>32</v>
      </c>
      <c r="C1485">
        <v>59</v>
      </c>
      <c r="D1485">
        <v>492</v>
      </c>
      <c r="E1485">
        <v>6</v>
      </c>
      <c r="F1485">
        <v>41</v>
      </c>
      <c r="G1485">
        <v>89.990000000000009</v>
      </c>
      <c r="H1485">
        <v>539.94000000000005</v>
      </c>
      <c r="I1485">
        <v>16.098333329999999</v>
      </c>
      <c r="J1485">
        <v>3</v>
      </c>
      <c r="K1485">
        <v>250</v>
      </c>
      <c r="L1485">
        <v>4.0999999999999996</v>
      </c>
      <c r="M1485">
        <v>23</v>
      </c>
      <c r="N1485">
        <v>8</v>
      </c>
      <c r="O1485">
        <v>1</v>
      </c>
      <c r="P1485">
        <v>5</v>
      </c>
      <c r="Q1485">
        <v>2017</v>
      </c>
      <c r="R1485">
        <v>9.1344405379999998</v>
      </c>
      <c r="S1485">
        <v>3960</v>
      </c>
      <c r="T1485">
        <v>19.989999999999998</v>
      </c>
      <c r="U1485">
        <v>4.3</v>
      </c>
      <c r="V1485">
        <v>14.8475</v>
      </c>
      <c r="W1485">
        <v>89.99</v>
      </c>
      <c r="X1485">
        <v>4.0999999999999996</v>
      </c>
      <c r="Y1485">
        <v>16.098333329999999</v>
      </c>
      <c r="Z1485">
        <v>64.989999999999995</v>
      </c>
      <c r="AA1485">
        <v>3.9</v>
      </c>
      <c r="AB1485">
        <v>14.811875000000001</v>
      </c>
      <c r="AC1485">
        <v>89.94</v>
      </c>
      <c r="AD1485" s="1">
        <v>42883</v>
      </c>
      <c r="AE1485" t="s">
        <v>115</v>
      </c>
    </row>
    <row r="1486" spans="1:31" x14ac:dyDescent="0.3">
      <c r="A1486" t="s">
        <v>80</v>
      </c>
      <c r="B1486" t="s">
        <v>36</v>
      </c>
      <c r="C1486">
        <v>56</v>
      </c>
      <c r="D1486">
        <v>348</v>
      </c>
      <c r="E1486">
        <v>4</v>
      </c>
      <c r="F1486">
        <v>34</v>
      </c>
      <c r="G1486">
        <v>59.9</v>
      </c>
      <c r="H1486">
        <v>239.6</v>
      </c>
      <c r="I1486">
        <v>19.732500000000002</v>
      </c>
      <c r="J1486">
        <v>2</v>
      </c>
      <c r="K1486">
        <v>1550</v>
      </c>
      <c r="L1486">
        <v>4.0999999999999996</v>
      </c>
      <c r="M1486">
        <v>23</v>
      </c>
      <c r="N1486">
        <v>8</v>
      </c>
      <c r="O1486">
        <v>1</v>
      </c>
      <c r="P1486">
        <v>5</v>
      </c>
      <c r="Q1486">
        <v>2017</v>
      </c>
      <c r="R1486">
        <v>14.186176140000001</v>
      </c>
      <c r="S1486">
        <v>19800</v>
      </c>
      <c r="T1486">
        <v>59.9</v>
      </c>
      <c r="U1486">
        <v>4.0999999999999996</v>
      </c>
      <c r="V1486">
        <v>19.732500000000002</v>
      </c>
      <c r="W1486">
        <v>59.9</v>
      </c>
      <c r="X1486">
        <v>4.2</v>
      </c>
      <c r="Y1486">
        <v>26.24666667</v>
      </c>
      <c r="Z1486">
        <v>59.9</v>
      </c>
      <c r="AA1486">
        <v>4.0999999999999996</v>
      </c>
      <c r="AB1486">
        <v>19.732500000000002</v>
      </c>
      <c r="AC1486">
        <v>59.85</v>
      </c>
      <c r="AD1486" s="1">
        <v>42883</v>
      </c>
      <c r="AE1486" t="s">
        <v>123</v>
      </c>
    </row>
    <row r="1487" spans="1:31" x14ac:dyDescent="0.3">
      <c r="A1487" t="s">
        <v>46</v>
      </c>
      <c r="B1487" t="s">
        <v>40</v>
      </c>
      <c r="C1487">
        <v>33</v>
      </c>
      <c r="D1487">
        <v>897</v>
      </c>
      <c r="E1487">
        <v>18</v>
      </c>
      <c r="F1487">
        <v>58</v>
      </c>
      <c r="G1487">
        <v>129.99</v>
      </c>
      <c r="H1487">
        <v>2339.8200000000002</v>
      </c>
      <c r="I1487">
        <v>18.272777779999998</v>
      </c>
      <c r="J1487">
        <v>1</v>
      </c>
      <c r="K1487">
        <v>1600</v>
      </c>
      <c r="L1487">
        <v>4.3</v>
      </c>
      <c r="M1487">
        <v>23</v>
      </c>
      <c r="N1487">
        <v>8</v>
      </c>
      <c r="O1487">
        <v>1</v>
      </c>
      <c r="P1487">
        <v>5</v>
      </c>
      <c r="Q1487">
        <v>2017</v>
      </c>
      <c r="R1487">
        <v>16.21621622</v>
      </c>
      <c r="S1487">
        <v>15750</v>
      </c>
      <c r="T1487">
        <v>99.99</v>
      </c>
      <c r="U1487">
        <v>4.2</v>
      </c>
      <c r="V1487">
        <v>15.02090909</v>
      </c>
      <c r="W1487">
        <v>129.99</v>
      </c>
      <c r="X1487">
        <v>4.3</v>
      </c>
      <c r="Y1487">
        <v>18.272777779999998</v>
      </c>
      <c r="Z1487">
        <v>129.99</v>
      </c>
      <c r="AA1487">
        <v>4.3</v>
      </c>
      <c r="AB1487">
        <v>18.272777779999998</v>
      </c>
      <c r="AC1487">
        <v>129.99</v>
      </c>
      <c r="AD1487" s="1">
        <v>42882</v>
      </c>
      <c r="AE1487" t="s">
        <v>115</v>
      </c>
    </row>
    <row r="1488" spans="1:31" x14ac:dyDescent="0.3">
      <c r="A1488" t="s">
        <v>78</v>
      </c>
      <c r="B1488" t="s">
        <v>36</v>
      </c>
      <c r="C1488">
        <v>58</v>
      </c>
      <c r="D1488">
        <v>1893</v>
      </c>
      <c r="E1488">
        <v>4</v>
      </c>
      <c r="F1488">
        <v>34</v>
      </c>
      <c r="G1488">
        <v>109.99</v>
      </c>
      <c r="H1488">
        <v>439.96</v>
      </c>
      <c r="I1488">
        <v>34.083333330000002</v>
      </c>
      <c r="J1488">
        <v>1</v>
      </c>
      <c r="K1488">
        <v>5950</v>
      </c>
      <c r="L1488">
        <v>4.3</v>
      </c>
      <c r="M1488">
        <v>23</v>
      </c>
      <c r="N1488">
        <v>8</v>
      </c>
      <c r="O1488">
        <v>1</v>
      </c>
      <c r="P1488">
        <v>5</v>
      </c>
      <c r="Q1488">
        <v>2017</v>
      </c>
      <c r="R1488">
        <v>4.0408163269999999</v>
      </c>
      <c r="S1488">
        <v>8000</v>
      </c>
      <c r="T1488">
        <v>59.9</v>
      </c>
      <c r="U1488">
        <v>4.0999999999999996</v>
      </c>
      <c r="V1488">
        <v>19.732500000000002</v>
      </c>
      <c r="W1488">
        <v>59.9</v>
      </c>
      <c r="X1488">
        <v>4.2</v>
      </c>
      <c r="Y1488">
        <v>26.24666667</v>
      </c>
      <c r="Z1488">
        <v>109.99</v>
      </c>
      <c r="AA1488">
        <v>4.3</v>
      </c>
      <c r="AB1488">
        <v>32.092500000000001</v>
      </c>
      <c r="AC1488">
        <v>109.94</v>
      </c>
      <c r="AD1488" s="1">
        <v>42882</v>
      </c>
      <c r="AE1488" t="s">
        <v>114</v>
      </c>
    </row>
    <row r="1489" spans="1:31" x14ac:dyDescent="0.3">
      <c r="A1489" t="s">
        <v>25</v>
      </c>
      <c r="B1489" t="s">
        <v>26</v>
      </c>
      <c r="C1489">
        <v>56</v>
      </c>
      <c r="D1489">
        <v>162</v>
      </c>
      <c r="E1489">
        <v>1</v>
      </c>
      <c r="F1489">
        <v>34</v>
      </c>
      <c r="G1489">
        <v>215</v>
      </c>
      <c r="H1489">
        <v>215</v>
      </c>
      <c r="I1489">
        <v>8.76</v>
      </c>
      <c r="J1489">
        <v>5</v>
      </c>
      <c r="K1489">
        <v>9750</v>
      </c>
      <c r="L1489">
        <v>4.4000000000000004</v>
      </c>
      <c r="M1489">
        <v>23</v>
      </c>
      <c r="N1489">
        <v>8</v>
      </c>
      <c r="O1489">
        <v>1</v>
      </c>
      <c r="P1489">
        <v>5</v>
      </c>
      <c r="Q1489">
        <v>2017</v>
      </c>
      <c r="R1489">
        <v>0.64935064899999995</v>
      </c>
      <c r="S1489">
        <v>12600</v>
      </c>
      <c r="T1489">
        <v>89.9</v>
      </c>
      <c r="U1489">
        <v>3.9</v>
      </c>
      <c r="V1489">
        <v>15.011896549999999</v>
      </c>
      <c r="W1489">
        <v>215</v>
      </c>
      <c r="X1489">
        <v>4.4000000000000004</v>
      </c>
      <c r="Y1489">
        <v>8.76</v>
      </c>
      <c r="Z1489">
        <v>45.95</v>
      </c>
      <c r="AA1489">
        <v>4</v>
      </c>
      <c r="AB1489">
        <v>15.1</v>
      </c>
      <c r="AC1489">
        <v>214.95</v>
      </c>
      <c r="AD1489" s="1">
        <v>42882</v>
      </c>
      <c r="AE1489" t="s">
        <v>114</v>
      </c>
    </row>
    <row r="1490" spans="1:31" x14ac:dyDescent="0.3">
      <c r="A1490" t="s">
        <v>42</v>
      </c>
      <c r="B1490" t="s">
        <v>32</v>
      </c>
      <c r="C1490">
        <v>59</v>
      </c>
      <c r="D1490">
        <v>492</v>
      </c>
      <c r="E1490">
        <v>16</v>
      </c>
      <c r="F1490">
        <v>41</v>
      </c>
      <c r="G1490">
        <v>64.989999999999995</v>
      </c>
      <c r="H1490">
        <v>1039.8399999999999</v>
      </c>
      <c r="I1490">
        <v>14.811875000000001</v>
      </c>
      <c r="J1490">
        <v>2</v>
      </c>
      <c r="K1490">
        <v>200</v>
      </c>
      <c r="L1490">
        <v>3.9</v>
      </c>
      <c r="M1490">
        <v>23</v>
      </c>
      <c r="N1490">
        <v>8</v>
      </c>
      <c r="O1490">
        <v>1</v>
      </c>
      <c r="P1490">
        <v>5</v>
      </c>
      <c r="Q1490">
        <v>2017</v>
      </c>
      <c r="R1490">
        <v>8.1428571430000005</v>
      </c>
      <c r="S1490">
        <v>3960</v>
      </c>
      <c r="T1490">
        <v>19.989999999999998</v>
      </c>
      <c r="U1490">
        <v>4.3</v>
      </c>
      <c r="V1490">
        <v>14.8475</v>
      </c>
      <c r="W1490">
        <v>89.99</v>
      </c>
      <c r="X1490">
        <v>4.0999999999999996</v>
      </c>
      <c r="Y1490">
        <v>16.098333329999999</v>
      </c>
      <c r="Z1490">
        <v>64.989999999999995</v>
      </c>
      <c r="AA1490">
        <v>3.9</v>
      </c>
      <c r="AB1490">
        <v>14.811875000000001</v>
      </c>
      <c r="AC1490">
        <v>64.989999999999995</v>
      </c>
      <c r="AD1490" s="1">
        <v>42882</v>
      </c>
      <c r="AE1490" t="s">
        <v>115</v>
      </c>
    </row>
    <row r="1491" spans="1:31" x14ac:dyDescent="0.3">
      <c r="A1491" t="s">
        <v>37</v>
      </c>
      <c r="B1491" t="s">
        <v>36</v>
      </c>
      <c r="C1491">
        <v>59</v>
      </c>
      <c r="D1491">
        <v>341</v>
      </c>
      <c r="E1491">
        <v>3</v>
      </c>
      <c r="F1491">
        <v>34</v>
      </c>
      <c r="G1491">
        <v>59.9</v>
      </c>
      <c r="H1491">
        <v>179.7</v>
      </c>
      <c r="I1491">
        <v>26.24666667</v>
      </c>
      <c r="J1491">
        <v>2</v>
      </c>
      <c r="K1491">
        <v>1750</v>
      </c>
      <c r="L1491">
        <v>4.2</v>
      </c>
      <c r="M1491">
        <v>23</v>
      </c>
      <c r="N1491">
        <v>8</v>
      </c>
      <c r="O1491">
        <v>1</v>
      </c>
      <c r="P1491">
        <v>5</v>
      </c>
      <c r="Q1491">
        <v>2017</v>
      </c>
      <c r="R1491">
        <v>9.1151640650000001</v>
      </c>
      <c r="S1491">
        <v>32560</v>
      </c>
      <c r="T1491">
        <v>53.9</v>
      </c>
      <c r="U1491">
        <v>4.0999999999999996</v>
      </c>
      <c r="V1491">
        <v>19.732500000000002</v>
      </c>
      <c r="W1491">
        <v>59.9</v>
      </c>
      <c r="X1491">
        <v>4.2</v>
      </c>
      <c r="Y1491">
        <v>26.24666667</v>
      </c>
      <c r="Z1491">
        <v>59.9</v>
      </c>
      <c r="AA1491">
        <v>4.2</v>
      </c>
      <c r="AB1491">
        <v>26.24666667</v>
      </c>
      <c r="AC1491">
        <v>59.85</v>
      </c>
      <c r="AD1491" s="1">
        <v>42882</v>
      </c>
      <c r="AE1491" t="s">
        <v>115</v>
      </c>
    </row>
    <row r="1492" spans="1:31" x14ac:dyDescent="0.3">
      <c r="A1492" t="s">
        <v>80</v>
      </c>
      <c r="B1492" t="s">
        <v>36</v>
      </c>
      <c r="C1492">
        <v>56</v>
      </c>
      <c r="D1492">
        <v>348</v>
      </c>
      <c r="E1492">
        <v>4</v>
      </c>
      <c r="F1492">
        <v>34</v>
      </c>
      <c r="G1492">
        <v>59.9</v>
      </c>
      <c r="H1492">
        <v>239.6</v>
      </c>
      <c r="I1492">
        <v>19.732500000000002</v>
      </c>
      <c r="J1492">
        <v>2</v>
      </c>
      <c r="K1492">
        <v>1550</v>
      </c>
      <c r="L1492">
        <v>4.0999999999999996</v>
      </c>
      <c r="M1492">
        <v>23</v>
      </c>
      <c r="N1492">
        <v>8</v>
      </c>
      <c r="O1492">
        <v>1</v>
      </c>
      <c r="P1492">
        <v>5</v>
      </c>
      <c r="Q1492">
        <v>2017</v>
      </c>
      <c r="R1492">
        <v>14.186176140000001</v>
      </c>
      <c r="S1492">
        <v>19800</v>
      </c>
      <c r="T1492">
        <v>59.9</v>
      </c>
      <c r="U1492">
        <v>4.0999999999999996</v>
      </c>
      <c r="V1492">
        <v>19.732500000000002</v>
      </c>
      <c r="W1492">
        <v>59.9</v>
      </c>
      <c r="X1492">
        <v>4.2</v>
      </c>
      <c r="Y1492">
        <v>26.24666667</v>
      </c>
      <c r="Z1492">
        <v>59.9</v>
      </c>
      <c r="AA1492">
        <v>4.0999999999999996</v>
      </c>
      <c r="AB1492">
        <v>19.732500000000002</v>
      </c>
      <c r="AC1492">
        <v>59.85</v>
      </c>
      <c r="AD1492" s="1">
        <v>42882</v>
      </c>
      <c r="AE1492" t="s">
        <v>123</v>
      </c>
    </row>
    <row r="1493" spans="1:31" x14ac:dyDescent="0.3">
      <c r="A1493" t="s">
        <v>55</v>
      </c>
      <c r="B1493" t="s">
        <v>40</v>
      </c>
      <c r="C1493">
        <v>54</v>
      </c>
      <c r="D1493">
        <v>1012</v>
      </c>
      <c r="E1493">
        <v>22</v>
      </c>
      <c r="F1493">
        <v>34</v>
      </c>
      <c r="G1493">
        <v>99.990000000000009</v>
      </c>
      <c r="H1493">
        <v>2199.7800000000002</v>
      </c>
      <c r="I1493">
        <v>15.02090909</v>
      </c>
      <c r="J1493">
        <v>1</v>
      </c>
      <c r="K1493">
        <v>1200</v>
      </c>
      <c r="L1493">
        <v>4.2</v>
      </c>
      <c r="M1493">
        <v>23</v>
      </c>
      <c r="N1493">
        <v>8</v>
      </c>
      <c r="O1493">
        <v>1</v>
      </c>
      <c r="P1493">
        <v>5</v>
      </c>
      <c r="Q1493">
        <v>2017</v>
      </c>
      <c r="R1493">
        <v>19.819819819999999</v>
      </c>
      <c r="S1493">
        <v>15750</v>
      </c>
      <c r="T1493">
        <v>99.99</v>
      </c>
      <c r="U1493">
        <v>4.2</v>
      </c>
      <c r="V1493">
        <v>15.02090909</v>
      </c>
      <c r="W1493">
        <v>129.99</v>
      </c>
      <c r="X1493">
        <v>4.3</v>
      </c>
      <c r="Y1493">
        <v>18.272777779999998</v>
      </c>
      <c r="Z1493">
        <v>99.99</v>
      </c>
      <c r="AA1493">
        <v>4.2</v>
      </c>
      <c r="AB1493">
        <v>15.02090909</v>
      </c>
      <c r="AC1493">
        <v>99.99</v>
      </c>
      <c r="AD1493" s="1">
        <v>42881</v>
      </c>
      <c r="AE1493" t="s">
        <v>122</v>
      </c>
    </row>
    <row r="1494" spans="1:31" x14ac:dyDescent="0.3">
      <c r="A1494" t="s">
        <v>53</v>
      </c>
      <c r="B1494" t="s">
        <v>36</v>
      </c>
      <c r="C1494">
        <v>47</v>
      </c>
      <c r="D1494">
        <v>1893</v>
      </c>
      <c r="E1494">
        <v>2</v>
      </c>
      <c r="F1494">
        <v>34</v>
      </c>
      <c r="G1494">
        <v>109.99</v>
      </c>
      <c r="H1494">
        <v>219.98</v>
      </c>
      <c r="I1494">
        <v>34.130000000000003</v>
      </c>
      <c r="J1494">
        <v>1</v>
      </c>
      <c r="K1494">
        <v>6050</v>
      </c>
      <c r="L1494">
        <v>4.0999999999999996</v>
      </c>
      <c r="M1494">
        <v>23</v>
      </c>
      <c r="N1494">
        <v>8</v>
      </c>
      <c r="O1494">
        <v>1</v>
      </c>
      <c r="P1494">
        <v>5</v>
      </c>
      <c r="Q1494">
        <v>2017</v>
      </c>
      <c r="R1494">
        <v>7.5487012990000002</v>
      </c>
      <c r="S1494">
        <v>8000</v>
      </c>
      <c r="T1494">
        <v>59.9</v>
      </c>
      <c r="U1494">
        <v>4.0999999999999996</v>
      </c>
      <c r="V1494">
        <v>19.732500000000002</v>
      </c>
      <c r="W1494">
        <v>59.9</v>
      </c>
      <c r="X1494">
        <v>4.2</v>
      </c>
      <c r="Y1494">
        <v>26.24666667</v>
      </c>
      <c r="Z1494">
        <v>109.99</v>
      </c>
      <c r="AA1494">
        <v>4.0999999999999996</v>
      </c>
      <c r="AB1494">
        <v>34.130000000000003</v>
      </c>
      <c r="AC1494">
        <v>96.656666670000007</v>
      </c>
      <c r="AD1494" s="1">
        <v>42881</v>
      </c>
      <c r="AE1494" t="s">
        <v>115</v>
      </c>
    </row>
    <row r="1495" spans="1:31" x14ac:dyDescent="0.3">
      <c r="A1495" t="s">
        <v>78</v>
      </c>
      <c r="B1495" t="s">
        <v>36</v>
      </c>
      <c r="C1495">
        <v>58</v>
      </c>
      <c r="D1495">
        <v>1893</v>
      </c>
      <c r="E1495">
        <v>4</v>
      </c>
      <c r="F1495">
        <v>34</v>
      </c>
      <c r="G1495">
        <v>109.99</v>
      </c>
      <c r="H1495">
        <v>439.96</v>
      </c>
      <c r="I1495">
        <v>34.083333330000002</v>
      </c>
      <c r="J1495">
        <v>1</v>
      </c>
      <c r="K1495">
        <v>5950</v>
      </c>
      <c r="L1495">
        <v>4.3</v>
      </c>
      <c r="M1495">
        <v>23</v>
      </c>
      <c r="N1495">
        <v>8</v>
      </c>
      <c r="O1495">
        <v>1</v>
      </c>
      <c r="P1495">
        <v>5</v>
      </c>
      <c r="Q1495">
        <v>2017</v>
      </c>
      <c r="R1495">
        <v>4.0408163269999999</v>
      </c>
      <c r="S1495">
        <v>8000</v>
      </c>
      <c r="T1495">
        <v>59.9</v>
      </c>
      <c r="U1495">
        <v>4.0999999999999996</v>
      </c>
      <c r="V1495">
        <v>19.732500000000002</v>
      </c>
      <c r="W1495">
        <v>59.9</v>
      </c>
      <c r="X1495">
        <v>4.2</v>
      </c>
      <c r="Y1495">
        <v>26.24666667</v>
      </c>
      <c r="Z1495">
        <v>109.99</v>
      </c>
      <c r="AA1495">
        <v>4.3</v>
      </c>
      <c r="AB1495">
        <v>32.092500000000001</v>
      </c>
      <c r="AC1495">
        <v>109.94</v>
      </c>
      <c r="AD1495" s="1">
        <v>42881</v>
      </c>
      <c r="AE1495" t="s">
        <v>114</v>
      </c>
    </row>
    <row r="1496" spans="1:31" x14ac:dyDescent="0.3">
      <c r="A1496" t="s">
        <v>25</v>
      </c>
      <c r="B1496" t="s">
        <v>26</v>
      </c>
      <c r="C1496">
        <v>56</v>
      </c>
      <c r="D1496">
        <v>162</v>
      </c>
      <c r="E1496">
        <v>1</v>
      </c>
      <c r="F1496">
        <v>34</v>
      </c>
      <c r="G1496">
        <v>215</v>
      </c>
      <c r="H1496">
        <v>215</v>
      </c>
      <c r="I1496">
        <v>8.76</v>
      </c>
      <c r="J1496">
        <v>5</v>
      </c>
      <c r="K1496">
        <v>9750</v>
      </c>
      <c r="L1496">
        <v>4.4000000000000004</v>
      </c>
      <c r="M1496">
        <v>23</v>
      </c>
      <c r="N1496">
        <v>8</v>
      </c>
      <c r="O1496">
        <v>1</v>
      </c>
      <c r="P1496">
        <v>5</v>
      </c>
      <c r="Q1496">
        <v>2017</v>
      </c>
      <c r="R1496">
        <v>0.64935064899999995</v>
      </c>
      <c r="S1496">
        <v>12600</v>
      </c>
      <c r="T1496">
        <v>89.9</v>
      </c>
      <c r="U1496">
        <v>3.9</v>
      </c>
      <c r="V1496">
        <v>15.011896549999999</v>
      </c>
      <c r="W1496">
        <v>215</v>
      </c>
      <c r="X1496">
        <v>4.4000000000000004</v>
      </c>
      <c r="Y1496">
        <v>8.76</v>
      </c>
      <c r="Z1496">
        <v>45.95</v>
      </c>
      <c r="AA1496">
        <v>4</v>
      </c>
      <c r="AB1496">
        <v>15.1</v>
      </c>
      <c r="AC1496">
        <v>214.95</v>
      </c>
      <c r="AD1496" s="1">
        <v>42881</v>
      </c>
      <c r="AE1496" t="s">
        <v>114</v>
      </c>
    </row>
    <row r="1497" spans="1:31" x14ac:dyDescent="0.3">
      <c r="A1497" t="s">
        <v>42</v>
      </c>
      <c r="B1497" t="s">
        <v>32</v>
      </c>
      <c r="C1497">
        <v>59</v>
      </c>
      <c r="D1497">
        <v>492</v>
      </c>
      <c r="E1497">
        <v>16</v>
      </c>
      <c r="F1497">
        <v>41</v>
      </c>
      <c r="G1497">
        <v>64.989999999999995</v>
      </c>
      <c r="H1497">
        <v>1039.8399999999999</v>
      </c>
      <c r="I1497">
        <v>14.811875000000001</v>
      </c>
      <c r="J1497">
        <v>2</v>
      </c>
      <c r="K1497">
        <v>200</v>
      </c>
      <c r="L1497">
        <v>3.9</v>
      </c>
      <c r="M1497">
        <v>23</v>
      </c>
      <c r="N1497">
        <v>8</v>
      </c>
      <c r="O1497">
        <v>1</v>
      </c>
      <c r="P1497">
        <v>5</v>
      </c>
      <c r="Q1497">
        <v>2017</v>
      </c>
      <c r="R1497">
        <v>8.1428571430000005</v>
      </c>
      <c r="S1497">
        <v>3960</v>
      </c>
      <c r="T1497">
        <v>19.989999999999998</v>
      </c>
      <c r="U1497">
        <v>4.3</v>
      </c>
      <c r="V1497">
        <v>14.8475</v>
      </c>
      <c r="W1497">
        <v>89.99</v>
      </c>
      <c r="X1497">
        <v>4.0999999999999996</v>
      </c>
      <c r="Y1497">
        <v>16.098333329999999</v>
      </c>
      <c r="Z1497">
        <v>64.989999999999995</v>
      </c>
      <c r="AA1497">
        <v>3.9</v>
      </c>
      <c r="AB1497">
        <v>14.811875000000001</v>
      </c>
      <c r="AC1497">
        <v>64.989999999999995</v>
      </c>
      <c r="AD1497" s="1">
        <v>42881</v>
      </c>
      <c r="AE1497" t="s">
        <v>115</v>
      </c>
    </row>
    <row r="1498" spans="1:31" x14ac:dyDescent="0.3">
      <c r="A1498" t="s">
        <v>37</v>
      </c>
      <c r="B1498" t="s">
        <v>36</v>
      </c>
      <c r="C1498">
        <v>59</v>
      </c>
      <c r="D1498">
        <v>341</v>
      </c>
      <c r="E1498">
        <v>3</v>
      </c>
      <c r="F1498">
        <v>34</v>
      </c>
      <c r="G1498">
        <v>59.9</v>
      </c>
      <c r="H1498">
        <v>179.7</v>
      </c>
      <c r="I1498">
        <v>26.24666667</v>
      </c>
      <c r="J1498">
        <v>2</v>
      </c>
      <c r="K1498">
        <v>1750</v>
      </c>
      <c r="L1498">
        <v>4.2</v>
      </c>
      <c r="M1498">
        <v>23</v>
      </c>
      <c r="N1498">
        <v>8</v>
      </c>
      <c r="O1498">
        <v>1</v>
      </c>
      <c r="P1498">
        <v>5</v>
      </c>
      <c r="Q1498">
        <v>2017</v>
      </c>
      <c r="R1498">
        <v>9.1151640650000001</v>
      </c>
      <c r="S1498">
        <v>32560</v>
      </c>
      <c r="T1498">
        <v>53.9</v>
      </c>
      <c r="U1498">
        <v>4.0999999999999996</v>
      </c>
      <c r="V1498">
        <v>19.732500000000002</v>
      </c>
      <c r="W1498">
        <v>59.9</v>
      </c>
      <c r="X1498">
        <v>4.2</v>
      </c>
      <c r="Y1498">
        <v>26.24666667</v>
      </c>
      <c r="Z1498">
        <v>59.9</v>
      </c>
      <c r="AA1498">
        <v>4.2</v>
      </c>
      <c r="AB1498">
        <v>26.24666667</v>
      </c>
      <c r="AC1498">
        <v>59.85</v>
      </c>
      <c r="AD1498" s="1">
        <v>42881</v>
      </c>
      <c r="AE1498" t="s">
        <v>115</v>
      </c>
    </row>
    <row r="1499" spans="1:31" x14ac:dyDescent="0.3">
      <c r="A1499" t="s">
        <v>57</v>
      </c>
      <c r="B1499" t="s">
        <v>40</v>
      </c>
      <c r="C1499">
        <v>54</v>
      </c>
      <c r="D1499">
        <v>995</v>
      </c>
      <c r="E1499">
        <v>18</v>
      </c>
      <c r="F1499">
        <v>58</v>
      </c>
      <c r="G1499">
        <v>99.99</v>
      </c>
      <c r="H1499">
        <v>1799.82</v>
      </c>
      <c r="I1499">
        <v>15.577222219999999</v>
      </c>
      <c r="J1499">
        <v>1</v>
      </c>
      <c r="K1499">
        <v>4475</v>
      </c>
      <c r="L1499">
        <v>4.3</v>
      </c>
      <c r="M1499">
        <v>23</v>
      </c>
      <c r="N1499">
        <v>8</v>
      </c>
      <c r="O1499">
        <v>1</v>
      </c>
      <c r="P1499">
        <v>5</v>
      </c>
      <c r="Q1499">
        <v>2017</v>
      </c>
      <c r="R1499">
        <v>24.657534250000001</v>
      </c>
      <c r="S1499">
        <v>32736</v>
      </c>
      <c r="T1499">
        <v>99.99</v>
      </c>
      <c r="U1499">
        <v>4.2</v>
      </c>
      <c r="V1499">
        <v>15.02090909</v>
      </c>
      <c r="W1499">
        <v>129.99</v>
      </c>
      <c r="X1499">
        <v>4.3</v>
      </c>
      <c r="Y1499">
        <v>18.272777779999998</v>
      </c>
      <c r="Z1499">
        <v>99.99</v>
      </c>
      <c r="AA1499">
        <v>4.3</v>
      </c>
      <c r="AB1499">
        <v>15.577222219999999</v>
      </c>
      <c r="AC1499">
        <v>99.99</v>
      </c>
      <c r="AD1499" s="1">
        <v>42880</v>
      </c>
      <c r="AE1499" t="s">
        <v>122</v>
      </c>
    </row>
    <row r="1500" spans="1:31" x14ac:dyDescent="0.3">
      <c r="A1500" t="s">
        <v>70</v>
      </c>
      <c r="B1500" t="s">
        <v>26</v>
      </c>
      <c r="C1500">
        <v>39</v>
      </c>
      <c r="D1500">
        <v>161</v>
      </c>
      <c r="E1500">
        <v>1</v>
      </c>
      <c r="F1500">
        <v>34</v>
      </c>
      <c r="G1500">
        <v>45.95</v>
      </c>
      <c r="H1500">
        <v>45.95</v>
      </c>
      <c r="I1500">
        <v>15.1</v>
      </c>
      <c r="J1500">
        <v>2</v>
      </c>
      <c r="K1500">
        <v>350</v>
      </c>
      <c r="L1500">
        <v>4</v>
      </c>
      <c r="M1500">
        <v>23</v>
      </c>
      <c r="N1500">
        <v>8</v>
      </c>
      <c r="O1500">
        <v>1</v>
      </c>
      <c r="P1500">
        <v>5</v>
      </c>
      <c r="Q1500">
        <v>2017</v>
      </c>
      <c r="R1500">
        <v>10.26739356</v>
      </c>
      <c r="S1500">
        <v>3800</v>
      </c>
      <c r="T1500">
        <v>89.9</v>
      </c>
      <c r="U1500">
        <v>3.9</v>
      </c>
      <c r="V1500">
        <v>15.011896549999999</v>
      </c>
      <c r="W1500">
        <v>215</v>
      </c>
      <c r="X1500">
        <v>4.4000000000000004</v>
      </c>
      <c r="Y1500">
        <v>8.76</v>
      </c>
      <c r="Z1500">
        <v>45.95</v>
      </c>
      <c r="AA1500">
        <v>4</v>
      </c>
      <c r="AB1500">
        <v>15.1</v>
      </c>
      <c r="AC1500">
        <v>45.9</v>
      </c>
      <c r="AD1500" s="1">
        <v>42880</v>
      </c>
      <c r="AE1500" t="s">
        <v>116</v>
      </c>
    </row>
    <row r="1501" spans="1:31" x14ac:dyDescent="0.3">
      <c r="A1501" t="s">
        <v>69</v>
      </c>
      <c r="B1501" t="s">
        <v>36</v>
      </c>
      <c r="C1501">
        <v>59</v>
      </c>
      <c r="D1501">
        <v>341</v>
      </c>
      <c r="E1501">
        <v>2</v>
      </c>
      <c r="F1501">
        <v>34</v>
      </c>
      <c r="G1501">
        <v>59.9</v>
      </c>
      <c r="H1501">
        <v>119.8</v>
      </c>
      <c r="I1501">
        <v>17.670000000000002</v>
      </c>
      <c r="J1501">
        <v>2</v>
      </c>
      <c r="K1501">
        <v>1850</v>
      </c>
      <c r="L1501">
        <v>4.3</v>
      </c>
      <c r="M1501">
        <v>23</v>
      </c>
      <c r="N1501">
        <v>8</v>
      </c>
      <c r="O1501">
        <v>1</v>
      </c>
      <c r="P1501">
        <v>5</v>
      </c>
      <c r="Q1501">
        <v>2017</v>
      </c>
      <c r="R1501">
        <v>9.3042071199999992</v>
      </c>
      <c r="S1501">
        <v>32560</v>
      </c>
      <c r="T1501">
        <v>59.9</v>
      </c>
      <c r="U1501">
        <v>4.0999999999999996</v>
      </c>
      <c r="V1501">
        <v>19.732500000000002</v>
      </c>
      <c r="W1501">
        <v>59.9</v>
      </c>
      <c r="X1501">
        <v>4.2</v>
      </c>
      <c r="Y1501">
        <v>26.24666667</v>
      </c>
      <c r="Z1501">
        <v>59.9</v>
      </c>
      <c r="AA1501">
        <v>4.3</v>
      </c>
      <c r="AB1501">
        <v>17.670000000000002</v>
      </c>
      <c r="AC1501">
        <v>59.9</v>
      </c>
      <c r="AD1501" s="1">
        <v>42880</v>
      </c>
      <c r="AE1501" t="s">
        <v>123</v>
      </c>
    </row>
    <row r="1502" spans="1:31" x14ac:dyDescent="0.3">
      <c r="A1502" t="s">
        <v>37</v>
      </c>
      <c r="B1502" t="s">
        <v>36</v>
      </c>
      <c r="C1502">
        <v>59</v>
      </c>
      <c r="D1502">
        <v>341</v>
      </c>
      <c r="E1502">
        <v>3</v>
      </c>
      <c r="F1502">
        <v>34</v>
      </c>
      <c r="G1502">
        <v>59.9</v>
      </c>
      <c r="H1502">
        <v>179.7</v>
      </c>
      <c r="I1502">
        <v>26.24666667</v>
      </c>
      <c r="J1502">
        <v>2</v>
      </c>
      <c r="K1502">
        <v>1750</v>
      </c>
      <c r="L1502">
        <v>4.2</v>
      </c>
      <c r="M1502">
        <v>23</v>
      </c>
      <c r="N1502">
        <v>8</v>
      </c>
      <c r="O1502">
        <v>1</v>
      </c>
      <c r="P1502">
        <v>5</v>
      </c>
      <c r="Q1502">
        <v>2017</v>
      </c>
      <c r="R1502">
        <v>9.1151640650000001</v>
      </c>
      <c r="S1502">
        <v>32560</v>
      </c>
      <c r="T1502">
        <v>53.9</v>
      </c>
      <c r="U1502">
        <v>4.0999999999999996</v>
      </c>
      <c r="V1502">
        <v>19.732500000000002</v>
      </c>
      <c r="W1502">
        <v>59.9</v>
      </c>
      <c r="X1502">
        <v>4.2</v>
      </c>
      <c r="Y1502">
        <v>26.24666667</v>
      </c>
      <c r="Z1502">
        <v>59.9</v>
      </c>
      <c r="AA1502">
        <v>4.2</v>
      </c>
      <c r="AB1502">
        <v>26.24666667</v>
      </c>
      <c r="AC1502">
        <v>59.85</v>
      </c>
      <c r="AD1502" s="1">
        <v>42880</v>
      </c>
      <c r="AE1502" t="s">
        <v>115</v>
      </c>
    </row>
    <row r="1503" spans="1:31" x14ac:dyDescent="0.3">
      <c r="A1503" t="s">
        <v>29</v>
      </c>
      <c r="B1503" t="s">
        <v>30</v>
      </c>
      <c r="C1503">
        <v>45</v>
      </c>
      <c r="D1503">
        <v>236</v>
      </c>
      <c r="E1503">
        <v>4</v>
      </c>
      <c r="F1503">
        <v>11</v>
      </c>
      <c r="G1503">
        <v>94.9</v>
      </c>
      <c r="H1503">
        <v>379.6</v>
      </c>
      <c r="I1503">
        <v>15.84</v>
      </c>
      <c r="J1503">
        <v>1</v>
      </c>
      <c r="K1503">
        <v>173</v>
      </c>
      <c r="L1503">
        <v>4</v>
      </c>
      <c r="M1503">
        <v>23</v>
      </c>
      <c r="N1503">
        <v>8</v>
      </c>
      <c r="O1503">
        <v>1</v>
      </c>
      <c r="P1503">
        <v>5</v>
      </c>
      <c r="Q1503">
        <v>2017</v>
      </c>
      <c r="R1503">
        <v>10.81081081</v>
      </c>
      <c r="S1503">
        <v>2808</v>
      </c>
      <c r="T1503">
        <v>145.70428570000001</v>
      </c>
      <c r="U1503">
        <v>4</v>
      </c>
      <c r="V1503">
        <v>15.84</v>
      </c>
      <c r="W1503">
        <v>94.9</v>
      </c>
      <c r="X1503">
        <v>4</v>
      </c>
      <c r="Y1503">
        <v>15.84</v>
      </c>
      <c r="Z1503">
        <v>94.9</v>
      </c>
      <c r="AA1503">
        <v>4</v>
      </c>
      <c r="AB1503">
        <v>15.84</v>
      </c>
      <c r="AC1503">
        <v>94.85</v>
      </c>
      <c r="AD1503" s="1">
        <v>42879</v>
      </c>
      <c r="AE1503" t="s">
        <v>122</v>
      </c>
    </row>
    <row r="1504" spans="1:31" x14ac:dyDescent="0.3">
      <c r="A1504" t="s">
        <v>80</v>
      </c>
      <c r="B1504" t="s">
        <v>36</v>
      </c>
      <c r="C1504">
        <v>56</v>
      </c>
      <c r="D1504">
        <v>348</v>
      </c>
      <c r="E1504">
        <v>4</v>
      </c>
      <c r="F1504">
        <v>34</v>
      </c>
      <c r="G1504">
        <v>59.9</v>
      </c>
      <c r="H1504">
        <v>239.6</v>
      </c>
      <c r="I1504">
        <v>19.732500000000002</v>
      </c>
      <c r="J1504">
        <v>2</v>
      </c>
      <c r="K1504">
        <v>1550</v>
      </c>
      <c r="L1504">
        <v>4.0999999999999996</v>
      </c>
      <c r="M1504">
        <v>23</v>
      </c>
      <c r="N1504">
        <v>8</v>
      </c>
      <c r="O1504">
        <v>1</v>
      </c>
      <c r="P1504">
        <v>5</v>
      </c>
      <c r="Q1504">
        <v>2017</v>
      </c>
      <c r="R1504">
        <v>14.186176140000001</v>
      </c>
      <c r="S1504">
        <v>19800</v>
      </c>
      <c r="T1504">
        <v>59.9</v>
      </c>
      <c r="U1504">
        <v>4.0999999999999996</v>
      </c>
      <c r="V1504">
        <v>19.732500000000002</v>
      </c>
      <c r="W1504">
        <v>59.9</v>
      </c>
      <c r="X1504">
        <v>4.2</v>
      </c>
      <c r="Y1504">
        <v>26.24666667</v>
      </c>
      <c r="Z1504">
        <v>59.9</v>
      </c>
      <c r="AA1504">
        <v>4.0999999999999996</v>
      </c>
      <c r="AB1504">
        <v>19.732500000000002</v>
      </c>
      <c r="AC1504">
        <v>59.85</v>
      </c>
      <c r="AD1504" s="1">
        <v>42879</v>
      </c>
      <c r="AE1504" t="s">
        <v>123</v>
      </c>
    </row>
    <row r="1505" spans="1:31" x14ac:dyDescent="0.3">
      <c r="A1505" t="s">
        <v>83</v>
      </c>
      <c r="B1505" t="s">
        <v>36</v>
      </c>
      <c r="C1505">
        <v>36</v>
      </c>
      <c r="D1505">
        <v>450</v>
      </c>
      <c r="E1505">
        <v>20</v>
      </c>
      <c r="F1505">
        <v>34</v>
      </c>
      <c r="G1505">
        <v>97.8</v>
      </c>
      <c r="H1505">
        <v>1956</v>
      </c>
      <c r="I1505">
        <v>39.897500000000001</v>
      </c>
      <c r="J1505">
        <v>1</v>
      </c>
      <c r="K1505">
        <v>9000</v>
      </c>
      <c r="L1505">
        <v>4.0999999999999996</v>
      </c>
      <c r="M1505">
        <v>23</v>
      </c>
      <c r="N1505">
        <v>8</v>
      </c>
      <c r="O1505">
        <v>1</v>
      </c>
      <c r="P1505">
        <v>5</v>
      </c>
      <c r="Q1505">
        <v>2017</v>
      </c>
      <c r="R1505">
        <v>19.047619050000002</v>
      </c>
      <c r="S1505">
        <v>19656</v>
      </c>
      <c r="T1505">
        <v>59.9</v>
      </c>
      <c r="U1505">
        <v>4.0999999999999996</v>
      </c>
      <c r="V1505">
        <v>19.732500000000002</v>
      </c>
      <c r="W1505">
        <v>59.9</v>
      </c>
      <c r="X1505">
        <v>4.2</v>
      </c>
      <c r="Y1505">
        <v>26.24666667</v>
      </c>
      <c r="Z1505">
        <v>97.58823529</v>
      </c>
      <c r="AA1505">
        <v>4.0999999999999996</v>
      </c>
      <c r="AB1505">
        <v>39.897500000000001</v>
      </c>
      <c r="AC1505">
        <v>82.633333329999999</v>
      </c>
      <c r="AD1505" s="1">
        <v>42878</v>
      </c>
      <c r="AE1505" t="s">
        <v>115</v>
      </c>
    </row>
    <row r="1506" spans="1:31" x14ac:dyDescent="0.3">
      <c r="A1506" t="s">
        <v>29</v>
      </c>
      <c r="B1506" t="s">
        <v>30</v>
      </c>
      <c r="C1506">
        <v>45</v>
      </c>
      <c r="D1506">
        <v>236</v>
      </c>
      <c r="E1506">
        <v>4</v>
      </c>
      <c r="F1506">
        <v>11</v>
      </c>
      <c r="G1506">
        <v>94.9</v>
      </c>
      <c r="H1506">
        <v>379.6</v>
      </c>
      <c r="I1506">
        <v>15.84</v>
      </c>
      <c r="J1506">
        <v>1</v>
      </c>
      <c r="K1506">
        <v>173</v>
      </c>
      <c r="L1506">
        <v>4</v>
      </c>
      <c r="M1506">
        <v>23</v>
      </c>
      <c r="N1506">
        <v>8</v>
      </c>
      <c r="O1506">
        <v>1</v>
      </c>
      <c r="P1506">
        <v>5</v>
      </c>
      <c r="Q1506">
        <v>2017</v>
      </c>
      <c r="R1506">
        <v>10.81081081</v>
      </c>
      <c r="S1506">
        <v>2808</v>
      </c>
      <c r="T1506">
        <v>145.70428570000001</v>
      </c>
      <c r="U1506">
        <v>4</v>
      </c>
      <c r="V1506">
        <v>15.84</v>
      </c>
      <c r="W1506">
        <v>94.9</v>
      </c>
      <c r="X1506">
        <v>4</v>
      </c>
      <c r="Y1506">
        <v>15.84</v>
      </c>
      <c r="Z1506">
        <v>94.9</v>
      </c>
      <c r="AA1506">
        <v>4</v>
      </c>
      <c r="AB1506">
        <v>15.84</v>
      </c>
      <c r="AC1506">
        <v>94.85</v>
      </c>
      <c r="AD1506" s="1">
        <v>42878</v>
      </c>
      <c r="AE1506" t="s">
        <v>122</v>
      </c>
    </row>
    <row r="1507" spans="1:31" x14ac:dyDescent="0.3">
      <c r="A1507" t="s">
        <v>25</v>
      </c>
      <c r="B1507" t="s">
        <v>26</v>
      </c>
      <c r="C1507">
        <v>56</v>
      </c>
      <c r="D1507">
        <v>162</v>
      </c>
      <c r="E1507">
        <v>1</v>
      </c>
      <c r="F1507">
        <v>34</v>
      </c>
      <c r="G1507">
        <v>215</v>
      </c>
      <c r="H1507">
        <v>215</v>
      </c>
      <c r="I1507">
        <v>8.76</v>
      </c>
      <c r="J1507">
        <v>5</v>
      </c>
      <c r="K1507">
        <v>9750</v>
      </c>
      <c r="L1507">
        <v>4.4000000000000004</v>
      </c>
      <c r="M1507">
        <v>23</v>
      </c>
      <c r="N1507">
        <v>8</v>
      </c>
      <c r="O1507">
        <v>1</v>
      </c>
      <c r="P1507">
        <v>5</v>
      </c>
      <c r="Q1507">
        <v>2017</v>
      </c>
      <c r="R1507">
        <v>0.64935064899999995</v>
      </c>
      <c r="S1507">
        <v>12600</v>
      </c>
      <c r="T1507">
        <v>89.9</v>
      </c>
      <c r="U1507">
        <v>3.9</v>
      </c>
      <c r="V1507">
        <v>15.011896549999999</v>
      </c>
      <c r="W1507">
        <v>215</v>
      </c>
      <c r="X1507">
        <v>4.4000000000000004</v>
      </c>
      <c r="Y1507">
        <v>8.76</v>
      </c>
      <c r="Z1507">
        <v>45.95</v>
      </c>
      <c r="AA1507">
        <v>4</v>
      </c>
      <c r="AB1507">
        <v>15.1</v>
      </c>
      <c r="AC1507">
        <v>214.95</v>
      </c>
      <c r="AD1507" s="1">
        <v>42878</v>
      </c>
      <c r="AE1507" t="s">
        <v>114</v>
      </c>
    </row>
    <row r="1508" spans="1:31" x14ac:dyDescent="0.3">
      <c r="A1508" t="s">
        <v>54</v>
      </c>
      <c r="B1508" t="s">
        <v>32</v>
      </c>
      <c r="C1508">
        <v>59</v>
      </c>
      <c r="D1508">
        <v>492</v>
      </c>
      <c r="E1508">
        <v>6</v>
      </c>
      <c r="F1508">
        <v>41</v>
      </c>
      <c r="G1508">
        <v>89.990000000000009</v>
      </c>
      <c r="H1508">
        <v>539.94000000000005</v>
      </c>
      <c r="I1508">
        <v>16.098333329999999</v>
      </c>
      <c r="J1508">
        <v>3</v>
      </c>
      <c r="K1508">
        <v>250</v>
      </c>
      <c r="L1508">
        <v>4.0999999999999996</v>
      </c>
      <c r="M1508">
        <v>23</v>
      </c>
      <c r="N1508">
        <v>8</v>
      </c>
      <c r="O1508">
        <v>1</v>
      </c>
      <c r="P1508">
        <v>5</v>
      </c>
      <c r="Q1508">
        <v>2017</v>
      </c>
      <c r="R1508">
        <v>9.1344405379999998</v>
      </c>
      <c r="S1508">
        <v>3960</v>
      </c>
      <c r="T1508">
        <v>19.989999999999998</v>
      </c>
      <c r="U1508">
        <v>4.3</v>
      </c>
      <c r="V1508">
        <v>14.8475</v>
      </c>
      <c r="W1508">
        <v>89.99</v>
      </c>
      <c r="X1508">
        <v>4.0999999999999996</v>
      </c>
      <c r="Y1508">
        <v>16.098333329999999</v>
      </c>
      <c r="Z1508">
        <v>64.989999999999995</v>
      </c>
      <c r="AA1508">
        <v>3.9</v>
      </c>
      <c r="AB1508">
        <v>14.811875000000001</v>
      </c>
      <c r="AC1508">
        <v>89.94</v>
      </c>
      <c r="AD1508" s="1">
        <v>42878</v>
      </c>
      <c r="AE1508" t="s">
        <v>115</v>
      </c>
    </row>
    <row r="1509" spans="1:31" x14ac:dyDescent="0.3">
      <c r="A1509" t="s">
        <v>42</v>
      </c>
      <c r="B1509" t="s">
        <v>32</v>
      </c>
      <c r="C1509">
        <v>59</v>
      </c>
      <c r="D1509">
        <v>492</v>
      </c>
      <c r="E1509">
        <v>16</v>
      </c>
      <c r="F1509">
        <v>41</v>
      </c>
      <c r="G1509">
        <v>64.989999999999995</v>
      </c>
      <c r="H1509">
        <v>1039.8399999999999</v>
      </c>
      <c r="I1509">
        <v>14.811875000000001</v>
      </c>
      <c r="J1509">
        <v>2</v>
      </c>
      <c r="K1509">
        <v>200</v>
      </c>
      <c r="L1509">
        <v>3.9</v>
      </c>
      <c r="M1509">
        <v>23</v>
      </c>
      <c r="N1509">
        <v>8</v>
      </c>
      <c r="O1509">
        <v>1</v>
      </c>
      <c r="P1509">
        <v>5</v>
      </c>
      <c r="Q1509">
        <v>2017</v>
      </c>
      <c r="R1509">
        <v>8.1428571430000005</v>
      </c>
      <c r="S1509">
        <v>3960</v>
      </c>
      <c r="T1509">
        <v>19.989999999999998</v>
      </c>
      <c r="U1509">
        <v>4.3</v>
      </c>
      <c r="V1509">
        <v>14.8475</v>
      </c>
      <c r="W1509">
        <v>89.99</v>
      </c>
      <c r="X1509">
        <v>4.0999999999999996</v>
      </c>
      <c r="Y1509">
        <v>16.098333329999999</v>
      </c>
      <c r="Z1509">
        <v>64.989999999999995</v>
      </c>
      <c r="AA1509">
        <v>3.9</v>
      </c>
      <c r="AB1509">
        <v>14.811875000000001</v>
      </c>
      <c r="AC1509">
        <v>64.989999999999995</v>
      </c>
      <c r="AD1509" s="1">
        <v>42878</v>
      </c>
      <c r="AE1509" t="s">
        <v>115</v>
      </c>
    </row>
    <row r="1510" spans="1:31" x14ac:dyDescent="0.3">
      <c r="A1510" t="s">
        <v>55</v>
      </c>
      <c r="B1510" t="s">
        <v>40</v>
      </c>
      <c r="C1510">
        <v>54</v>
      </c>
      <c r="D1510">
        <v>1012</v>
      </c>
      <c r="E1510">
        <v>22</v>
      </c>
      <c r="F1510">
        <v>34</v>
      </c>
      <c r="G1510">
        <v>99.990000000000009</v>
      </c>
      <c r="H1510">
        <v>2199.7800000000002</v>
      </c>
      <c r="I1510">
        <v>15.02090909</v>
      </c>
      <c r="J1510">
        <v>1</v>
      </c>
      <c r="K1510">
        <v>1200</v>
      </c>
      <c r="L1510">
        <v>4.2</v>
      </c>
      <c r="M1510">
        <v>23</v>
      </c>
      <c r="N1510">
        <v>8</v>
      </c>
      <c r="O1510">
        <v>1</v>
      </c>
      <c r="P1510">
        <v>5</v>
      </c>
      <c r="Q1510">
        <v>2017</v>
      </c>
      <c r="R1510">
        <v>19.819819819999999</v>
      </c>
      <c r="S1510">
        <v>15750</v>
      </c>
      <c r="T1510">
        <v>99.99</v>
      </c>
      <c r="U1510">
        <v>4.2</v>
      </c>
      <c r="V1510">
        <v>15.02090909</v>
      </c>
      <c r="W1510">
        <v>129.99</v>
      </c>
      <c r="X1510">
        <v>4.3</v>
      </c>
      <c r="Y1510">
        <v>18.272777779999998</v>
      </c>
      <c r="Z1510">
        <v>99.99</v>
      </c>
      <c r="AA1510">
        <v>4.2</v>
      </c>
      <c r="AB1510">
        <v>15.02090909</v>
      </c>
      <c r="AC1510">
        <v>99.99</v>
      </c>
      <c r="AD1510" s="1">
        <v>42877</v>
      </c>
      <c r="AE1510" t="s">
        <v>122</v>
      </c>
    </row>
    <row r="1511" spans="1:31" x14ac:dyDescent="0.3">
      <c r="A1511" t="s">
        <v>29</v>
      </c>
      <c r="B1511" t="s">
        <v>30</v>
      </c>
      <c r="C1511">
        <v>45</v>
      </c>
      <c r="D1511">
        <v>236</v>
      </c>
      <c r="E1511">
        <v>4</v>
      </c>
      <c r="F1511">
        <v>11</v>
      </c>
      <c r="G1511">
        <v>94.9</v>
      </c>
      <c r="H1511">
        <v>379.6</v>
      </c>
      <c r="I1511">
        <v>15.84</v>
      </c>
      <c r="J1511">
        <v>1</v>
      </c>
      <c r="K1511">
        <v>173</v>
      </c>
      <c r="L1511">
        <v>4</v>
      </c>
      <c r="M1511">
        <v>23</v>
      </c>
      <c r="N1511">
        <v>8</v>
      </c>
      <c r="O1511">
        <v>1</v>
      </c>
      <c r="P1511">
        <v>5</v>
      </c>
      <c r="Q1511">
        <v>2017</v>
      </c>
      <c r="R1511">
        <v>10.81081081</v>
      </c>
      <c r="S1511">
        <v>2808</v>
      </c>
      <c r="T1511">
        <v>145.70428570000001</v>
      </c>
      <c r="U1511">
        <v>4</v>
      </c>
      <c r="V1511">
        <v>15.84</v>
      </c>
      <c r="W1511">
        <v>94.9</v>
      </c>
      <c r="X1511">
        <v>4</v>
      </c>
      <c r="Y1511">
        <v>15.84</v>
      </c>
      <c r="Z1511">
        <v>94.9</v>
      </c>
      <c r="AA1511">
        <v>4</v>
      </c>
      <c r="AB1511">
        <v>15.84</v>
      </c>
      <c r="AC1511">
        <v>94.85</v>
      </c>
      <c r="AD1511" s="1">
        <v>42877</v>
      </c>
      <c r="AE1511" t="s">
        <v>122</v>
      </c>
    </row>
    <row r="1512" spans="1:31" x14ac:dyDescent="0.3">
      <c r="A1512" t="s">
        <v>27</v>
      </c>
      <c r="B1512" t="s">
        <v>36</v>
      </c>
      <c r="C1512">
        <v>58</v>
      </c>
      <c r="D1512">
        <v>340</v>
      </c>
      <c r="E1512">
        <v>7</v>
      </c>
      <c r="F1512">
        <v>34</v>
      </c>
      <c r="G1512">
        <v>59.9</v>
      </c>
      <c r="H1512">
        <v>419.3</v>
      </c>
      <c r="I1512">
        <v>15.79428571</v>
      </c>
      <c r="J1512">
        <v>2</v>
      </c>
      <c r="K1512">
        <v>1500</v>
      </c>
      <c r="L1512">
        <v>4</v>
      </c>
      <c r="M1512">
        <v>23</v>
      </c>
      <c r="N1512">
        <v>8</v>
      </c>
      <c r="O1512">
        <v>1</v>
      </c>
      <c r="P1512">
        <v>5</v>
      </c>
      <c r="Q1512">
        <v>2017</v>
      </c>
      <c r="R1512">
        <v>7.0893755550000002</v>
      </c>
      <c r="S1512">
        <v>19800</v>
      </c>
      <c r="T1512">
        <v>59.9</v>
      </c>
      <c r="U1512">
        <v>4.0999999999999996</v>
      </c>
      <c r="V1512">
        <v>19.732500000000002</v>
      </c>
      <c r="W1512">
        <v>59.9</v>
      </c>
      <c r="X1512">
        <v>4.2</v>
      </c>
      <c r="Y1512">
        <v>26.24666667</v>
      </c>
      <c r="Z1512">
        <v>59.9</v>
      </c>
      <c r="AA1512">
        <v>4</v>
      </c>
      <c r="AB1512">
        <v>15.79428571</v>
      </c>
      <c r="AC1512">
        <v>59.9</v>
      </c>
      <c r="AD1512" s="1">
        <v>42877</v>
      </c>
      <c r="AE1512" t="s">
        <v>123</v>
      </c>
    </row>
    <row r="1513" spans="1:31" x14ac:dyDescent="0.3">
      <c r="A1513" t="s">
        <v>83</v>
      </c>
      <c r="B1513" t="s">
        <v>36</v>
      </c>
      <c r="C1513">
        <v>36</v>
      </c>
      <c r="D1513">
        <v>450</v>
      </c>
      <c r="E1513">
        <v>20</v>
      </c>
      <c r="F1513">
        <v>34</v>
      </c>
      <c r="G1513">
        <v>97.8</v>
      </c>
      <c r="H1513">
        <v>1956</v>
      </c>
      <c r="I1513">
        <v>39.897500000000001</v>
      </c>
      <c r="J1513">
        <v>1</v>
      </c>
      <c r="K1513">
        <v>9000</v>
      </c>
      <c r="L1513">
        <v>4.0999999999999996</v>
      </c>
      <c r="M1513">
        <v>23</v>
      </c>
      <c r="N1513">
        <v>8</v>
      </c>
      <c r="O1513">
        <v>1</v>
      </c>
      <c r="P1513">
        <v>5</v>
      </c>
      <c r="Q1513">
        <v>2017</v>
      </c>
      <c r="R1513">
        <v>19.047619050000002</v>
      </c>
      <c r="S1513">
        <v>19656</v>
      </c>
      <c r="T1513">
        <v>59.9</v>
      </c>
      <c r="U1513">
        <v>4.0999999999999996</v>
      </c>
      <c r="V1513">
        <v>19.732500000000002</v>
      </c>
      <c r="W1513">
        <v>59.9</v>
      </c>
      <c r="X1513">
        <v>4.2</v>
      </c>
      <c r="Y1513">
        <v>26.24666667</v>
      </c>
      <c r="Z1513">
        <v>97.58823529</v>
      </c>
      <c r="AA1513">
        <v>4.0999999999999996</v>
      </c>
      <c r="AB1513">
        <v>39.897500000000001</v>
      </c>
      <c r="AC1513">
        <v>82.633333329999999</v>
      </c>
      <c r="AD1513" s="1">
        <v>42876</v>
      </c>
      <c r="AE1513" t="s">
        <v>115</v>
      </c>
    </row>
    <row r="1514" spans="1:31" x14ac:dyDescent="0.3">
      <c r="A1514" t="s">
        <v>47</v>
      </c>
      <c r="B1514" t="s">
        <v>32</v>
      </c>
      <c r="C1514">
        <v>51</v>
      </c>
      <c r="D1514">
        <v>625</v>
      </c>
      <c r="E1514">
        <v>4</v>
      </c>
      <c r="F1514">
        <v>41</v>
      </c>
      <c r="G1514">
        <v>349.9</v>
      </c>
      <c r="H1514">
        <v>1399.6</v>
      </c>
      <c r="I1514">
        <v>26.582857140000002</v>
      </c>
      <c r="J1514">
        <v>1</v>
      </c>
      <c r="K1514">
        <v>900</v>
      </c>
      <c r="L1514">
        <v>4.3</v>
      </c>
      <c r="M1514">
        <v>23</v>
      </c>
      <c r="N1514">
        <v>8</v>
      </c>
      <c r="O1514">
        <v>1</v>
      </c>
      <c r="P1514">
        <v>5</v>
      </c>
      <c r="Q1514">
        <v>2017</v>
      </c>
      <c r="R1514">
        <v>8.5597826090000009</v>
      </c>
      <c r="S1514">
        <v>11400</v>
      </c>
      <c r="T1514">
        <v>19.989999999999998</v>
      </c>
      <c r="U1514">
        <v>4.3</v>
      </c>
      <c r="V1514">
        <v>14.8475</v>
      </c>
      <c r="W1514">
        <v>89.99</v>
      </c>
      <c r="X1514">
        <v>4.0999999999999996</v>
      </c>
      <c r="Y1514">
        <v>16.098333329999999</v>
      </c>
      <c r="Z1514">
        <v>64.989999999999995</v>
      </c>
      <c r="AA1514">
        <v>3.9</v>
      </c>
      <c r="AB1514">
        <v>14.811875000000001</v>
      </c>
      <c r="AC1514">
        <v>349.9</v>
      </c>
      <c r="AD1514" s="1">
        <v>42876</v>
      </c>
      <c r="AE1514" t="s">
        <v>114</v>
      </c>
    </row>
    <row r="1515" spans="1:31" x14ac:dyDescent="0.3">
      <c r="A1515" t="s">
        <v>54</v>
      </c>
      <c r="B1515" t="s">
        <v>32</v>
      </c>
      <c r="C1515">
        <v>59</v>
      </c>
      <c r="D1515">
        <v>492</v>
      </c>
      <c r="E1515">
        <v>6</v>
      </c>
      <c r="F1515">
        <v>41</v>
      </c>
      <c r="G1515">
        <v>89.990000000000009</v>
      </c>
      <c r="H1515">
        <v>539.94000000000005</v>
      </c>
      <c r="I1515">
        <v>16.098333329999999</v>
      </c>
      <c r="J1515">
        <v>3</v>
      </c>
      <c r="K1515">
        <v>250</v>
      </c>
      <c r="L1515">
        <v>4.0999999999999996</v>
      </c>
      <c r="M1515">
        <v>23</v>
      </c>
      <c r="N1515">
        <v>8</v>
      </c>
      <c r="O1515">
        <v>1</v>
      </c>
      <c r="P1515">
        <v>5</v>
      </c>
      <c r="Q1515">
        <v>2017</v>
      </c>
      <c r="R1515">
        <v>9.1344405379999998</v>
      </c>
      <c r="S1515">
        <v>3960</v>
      </c>
      <c r="T1515">
        <v>19.989999999999998</v>
      </c>
      <c r="U1515">
        <v>4.3</v>
      </c>
      <c r="V1515">
        <v>14.8475</v>
      </c>
      <c r="W1515">
        <v>89.99</v>
      </c>
      <c r="X1515">
        <v>4.0999999999999996</v>
      </c>
      <c r="Y1515">
        <v>16.098333329999999</v>
      </c>
      <c r="Z1515">
        <v>64.989999999999995</v>
      </c>
      <c r="AA1515">
        <v>3.9</v>
      </c>
      <c r="AB1515">
        <v>14.811875000000001</v>
      </c>
      <c r="AC1515">
        <v>89.94</v>
      </c>
      <c r="AD1515" s="1">
        <v>42876</v>
      </c>
      <c r="AE1515" t="s">
        <v>115</v>
      </c>
    </row>
    <row r="1516" spans="1:31" x14ac:dyDescent="0.3">
      <c r="A1516" t="s">
        <v>57</v>
      </c>
      <c r="B1516" t="s">
        <v>40</v>
      </c>
      <c r="C1516">
        <v>54</v>
      </c>
      <c r="D1516">
        <v>995</v>
      </c>
      <c r="E1516">
        <v>18</v>
      </c>
      <c r="F1516">
        <v>58</v>
      </c>
      <c r="G1516">
        <v>99.99</v>
      </c>
      <c r="H1516">
        <v>1799.82</v>
      </c>
      <c r="I1516">
        <v>15.577222219999999</v>
      </c>
      <c r="J1516">
        <v>1</v>
      </c>
      <c r="K1516">
        <v>4475</v>
      </c>
      <c r="L1516">
        <v>4.3</v>
      </c>
      <c r="M1516">
        <v>23</v>
      </c>
      <c r="N1516">
        <v>8</v>
      </c>
      <c r="O1516">
        <v>1</v>
      </c>
      <c r="P1516">
        <v>5</v>
      </c>
      <c r="Q1516">
        <v>2017</v>
      </c>
      <c r="R1516">
        <v>24.657534250000001</v>
      </c>
      <c r="S1516">
        <v>32736</v>
      </c>
      <c r="T1516">
        <v>99.99</v>
      </c>
      <c r="U1516">
        <v>4.2</v>
      </c>
      <c r="V1516">
        <v>15.02090909</v>
      </c>
      <c r="W1516">
        <v>129.99</v>
      </c>
      <c r="X1516">
        <v>4.3</v>
      </c>
      <c r="Y1516">
        <v>18.272777779999998</v>
      </c>
      <c r="Z1516">
        <v>99.99</v>
      </c>
      <c r="AA1516">
        <v>4.3</v>
      </c>
      <c r="AB1516">
        <v>15.577222219999999</v>
      </c>
      <c r="AC1516">
        <v>99.99</v>
      </c>
      <c r="AD1516" s="1">
        <v>42875</v>
      </c>
      <c r="AE1516" t="s">
        <v>122</v>
      </c>
    </row>
    <row r="1517" spans="1:31" x14ac:dyDescent="0.3">
      <c r="A1517" t="s">
        <v>78</v>
      </c>
      <c r="B1517" t="s">
        <v>36</v>
      </c>
      <c r="C1517">
        <v>58</v>
      </c>
      <c r="D1517">
        <v>1893</v>
      </c>
      <c r="E1517">
        <v>4</v>
      </c>
      <c r="F1517">
        <v>34</v>
      </c>
      <c r="G1517">
        <v>109.99</v>
      </c>
      <c r="H1517">
        <v>439.96</v>
      </c>
      <c r="I1517">
        <v>34.083333330000002</v>
      </c>
      <c r="J1517">
        <v>1</v>
      </c>
      <c r="K1517">
        <v>5950</v>
      </c>
      <c r="L1517">
        <v>4.3</v>
      </c>
      <c r="M1517">
        <v>23</v>
      </c>
      <c r="N1517">
        <v>8</v>
      </c>
      <c r="O1517">
        <v>1</v>
      </c>
      <c r="P1517">
        <v>5</v>
      </c>
      <c r="Q1517">
        <v>2017</v>
      </c>
      <c r="R1517">
        <v>4.0408163269999999</v>
      </c>
      <c r="S1517">
        <v>8000</v>
      </c>
      <c r="T1517">
        <v>59.9</v>
      </c>
      <c r="U1517">
        <v>4.0999999999999996</v>
      </c>
      <c r="V1517">
        <v>19.732500000000002</v>
      </c>
      <c r="W1517">
        <v>59.9</v>
      </c>
      <c r="X1517">
        <v>4.2</v>
      </c>
      <c r="Y1517">
        <v>26.24666667</v>
      </c>
      <c r="Z1517">
        <v>109.99</v>
      </c>
      <c r="AA1517">
        <v>4.3</v>
      </c>
      <c r="AB1517">
        <v>32.092500000000001</v>
      </c>
      <c r="AC1517">
        <v>109.94</v>
      </c>
      <c r="AD1517" s="1">
        <v>42875</v>
      </c>
      <c r="AE1517" t="s">
        <v>114</v>
      </c>
    </row>
    <row r="1518" spans="1:31" x14ac:dyDescent="0.3">
      <c r="A1518" t="s">
        <v>29</v>
      </c>
      <c r="B1518" t="s">
        <v>30</v>
      </c>
      <c r="C1518">
        <v>45</v>
      </c>
      <c r="D1518">
        <v>236</v>
      </c>
      <c r="E1518">
        <v>4</v>
      </c>
      <c r="F1518">
        <v>11</v>
      </c>
      <c r="G1518">
        <v>94.9</v>
      </c>
      <c r="H1518">
        <v>379.6</v>
      </c>
      <c r="I1518">
        <v>15.84</v>
      </c>
      <c r="J1518">
        <v>1</v>
      </c>
      <c r="K1518">
        <v>173</v>
      </c>
      <c r="L1518">
        <v>4</v>
      </c>
      <c r="M1518">
        <v>23</v>
      </c>
      <c r="N1518">
        <v>8</v>
      </c>
      <c r="O1518">
        <v>1</v>
      </c>
      <c r="P1518">
        <v>5</v>
      </c>
      <c r="Q1518">
        <v>2017</v>
      </c>
      <c r="R1518">
        <v>10.81081081</v>
      </c>
      <c r="S1518">
        <v>2808</v>
      </c>
      <c r="T1518">
        <v>145.70428570000001</v>
      </c>
      <c r="U1518">
        <v>4</v>
      </c>
      <c r="V1518">
        <v>15.84</v>
      </c>
      <c r="W1518">
        <v>94.9</v>
      </c>
      <c r="X1518">
        <v>4</v>
      </c>
      <c r="Y1518">
        <v>15.84</v>
      </c>
      <c r="Z1518">
        <v>94.9</v>
      </c>
      <c r="AA1518">
        <v>4</v>
      </c>
      <c r="AB1518">
        <v>15.84</v>
      </c>
      <c r="AC1518">
        <v>94.85</v>
      </c>
      <c r="AD1518" s="1">
        <v>42875</v>
      </c>
      <c r="AE1518" t="s">
        <v>122</v>
      </c>
    </row>
    <row r="1519" spans="1:31" x14ac:dyDescent="0.3">
      <c r="A1519" t="s">
        <v>54</v>
      </c>
      <c r="B1519" t="s">
        <v>32</v>
      </c>
      <c r="C1519">
        <v>59</v>
      </c>
      <c r="D1519">
        <v>492</v>
      </c>
      <c r="E1519">
        <v>6</v>
      </c>
      <c r="F1519">
        <v>41</v>
      </c>
      <c r="G1519">
        <v>89.990000000000009</v>
      </c>
      <c r="H1519">
        <v>539.94000000000005</v>
      </c>
      <c r="I1519">
        <v>16.098333329999999</v>
      </c>
      <c r="J1519">
        <v>3</v>
      </c>
      <c r="K1519">
        <v>250</v>
      </c>
      <c r="L1519">
        <v>4.0999999999999996</v>
      </c>
      <c r="M1519">
        <v>23</v>
      </c>
      <c r="N1519">
        <v>8</v>
      </c>
      <c r="O1519">
        <v>1</v>
      </c>
      <c r="P1519">
        <v>5</v>
      </c>
      <c r="Q1519">
        <v>2017</v>
      </c>
      <c r="R1519">
        <v>9.1344405379999998</v>
      </c>
      <c r="S1519">
        <v>3960</v>
      </c>
      <c r="T1519">
        <v>19.989999999999998</v>
      </c>
      <c r="U1519">
        <v>4.3</v>
      </c>
      <c r="V1519">
        <v>14.8475</v>
      </c>
      <c r="W1519">
        <v>89.99</v>
      </c>
      <c r="X1519">
        <v>4.0999999999999996</v>
      </c>
      <c r="Y1519">
        <v>16.098333329999999</v>
      </c>
      <c r="Z1519">
        <v>64.989999999999995</v>
      </c>
      <c r="AA1519">
        <v>3.9</v>
      </c>
      <c r="AB1519">
        <v>14.811875000000001</v>
      </c>
      <c r="AC1519">
        <v>89.94</v>
      </c>
      <c r="AD1519" s="1">
        <v>42875</v>
      </c>
      <c r="AE1519" t="s">
        <v>115</v>
      </c>
    </row>
    <row r="1520" spans="1:31" x14ac:dyDescent="0.3">
      <c r="A1520" t="s">
        <v>53</v>
      </c>
      <c r="B1520" t="s">
        <v>36</v>
      </c>
      <c r="C1520">
        <v>47</v>
      </c>
      <c r="D1520">
        <v>1893</v>
      </c>
      <c r="E1520">
        <v>2</v>
      </c>
      <c r="F1520">
        <v>34</v>
      </c>
      <c r="G1520">
        <v>109.99</v>
      </c>
      <c r="H1520">
        <v>219.98</v>
      </c>
      <c r="I1520">
        <v>34.130000000000003</v>
      </c>
      <c r="J1520">
        <v>1</v>
      </c>
      <c r="K1520">
        <v>6050</v>
      </c>
      <c r="L1520">
        <v>4.0999999999999996</v>
      </c>
      <c r="M1520">
        <v>23</v>
      </c>
      <c r="N1520">
        <v>8</v>
      </c>
      <c r="O1520">
        <v>1</v>
      </c>
      <c r="P1520">
        <v>5</v>
      </c>
      <c r="Q1520">
        <v>2017</v>
      </c>
      <c r="R1520">
        <v>7.5487012990000002</v>
      </c>
      <c r="S1520">
        <v>8000</v>
      </c>
      <c r="T1520">
        <v>59.9</v>
      </c>
      <c r="U1520">
        <v>4.0999999999999996</v>
      </c>
      <c r="V1520">
        <v>19.732500000000002</v>
      </c>
      <c r="W1520">
        <v>59.9</v>
      </c>
      <c r="X1520">
        <v>4.2</v>
      </c>
      <c r="Y1520">
        <v>26.24666667</v>
      </c>
      <c r="Z1520">
        <v>109.99</v>
      </c>
      <c r="AA1520">
        <v>4.0999999999999996</v>
      </c>
      <c r="AB1520">
        <v>34.130000000000003</v>
      </c>
      <c r="AC1520">
        <v>96.656666670000007</v>
      </c>
      <c r="AD1520" s="1">
        <v>42874</v>
      </c>
      <c r="AE1520" t="s">
        <v>115</v>
      </c>
    </row>
    <row r="1521" spans="1:31" x14ac:dyDescent="0.3">
      <c r="A1521" t="s">
        <v>47</v>
      </c>
      <c r="B1521" t="s">
        <v>32</v>
      </c>
      <c r="C1521">
        <v>51</v>
      </c>
      <c r="D1521">
        <v>625</v>
      </c>
      <c r="E1521">
        <v>4</v>
      </c>
      <c r="F1521">
        <v>41</v>
      </c>
      <c r="G1521">
        <v>349.9</v>
      </c>
      <c r="H1521">
        <v>1399.6</v>
      </c>
      <c r="I1521">
        <v>26.582857140000002</v>
      </c>
      <c r="J1521">
        <v>1</v>
      </c>
      <c r="K1521">
        <v>900</v>
      </c>
      <c r="L1521">
        <v>4.3</v>
      </c>
      <c r="M1521">
        <v>23</v>
      </c>
      <c r="N1521">
        <v>8</v>
      </c>
      <c r="O1521">
        <v>1</v>
      </c>
      <c r="P1521">
        <v>5</v>
      </c>
      <c r="Q1521">
        <v>2017</v>
      </c>
      <c r="R1521">
        <v>8.5597826090000009</v>
      </c>
      <c r="S1521">
        <v>11400</v>
      </c>
      <c r="T1521">
        <v>19.989999999999998</v>
      </c>
      <c r="U1521">
        <v>4.3</v>
      </c>
      <c r="V1521">
        <v>14.8475</v>
      </c>
      <c r="W1521">
        <v>89.99</v>
      </c>
      <c r="X1521">
        <v>4.0999999999999996</v>
      </c>
      <c r="Y1521">
        <v>16.098333329999999</v>
      </c>
      <c r="Z1521">
        <v>64.989999999999995</v>
      </c>
      <c r="AA1521">
        <v>3.9</v>
      </c>
      <c r="AB1521">
        <v>14.811875000000001</v>
      </c>
      <c r="AC1521">
        <v>349.9</v>
      </c>
      <c r="AD1521" s="1">
        <v>42874</v>
      </c>
      <c r="AE1521" t="s">
        <v>114</v>
      </c>
    </row>
    <row r="1522" spans="1:31" x14ac:dyDescent="0.3">
      <c r="A1522" t="s">
        <v>62</v>
      </c>
      <c r="B1522" t="s">
        <v>32</v>
      </c>
      <c r="C1522">
        <v>48</v>
      </c>
      <c r="D1522">
        <v>575</v>
      </c>
      <c r="E1522">
        <v>16</v>
      </c>
      <c r="F1522">
        <v>34</v>
      </c>
      <c r="G1522">
        <v>19.989999999999998</v>
      </c>
      <c r="H1522">
        <v>319.83999999999997</v>
      </c>
      <c r="I1522">
        <v>14.8475</v>
      </c>
      <c r="J1522">
        <v>1</v>
      </c>
      <c r="K1522">
        <v>100</v>
      </c>
      <c r="L1522">
        <v>4.3</v>
      </c>
      <c r="M1522">
        <v>23</v>
      </c>
      <c r="N1522">
        <v>8</v>
      </c>
      <c r="O1522">
        <v>1</v>
      </c>
      <c r="P1522">
        <v>5</v>
      </c>
      <c r="Q1522">
        <v>2017</v>
      </c>
      <c r="R1522">
        <v>9.8055555559999998</v>
      </c>
      <c r="S1522">
        <v>4500</v>
      </c>
      <c r="T1522">
        <v>19.989999999999998</v>
      </c>
      <c r="U1522">
        <v>4.3</v>
      </c>
      <c r="V1522">
        <v>14.8475</v>
      </c>
      <c r="W1522">
        <v>89.99</v>
      </c>
      <c r="X1522">
        <v>4.0999999999999996</v>
      </c>
      <c r="Y1522">
        <v>16.098333329999999</v>
      </c>
      <c r="Z1522">
        <v>64.989999999999995</v>
      </c>
      <c r="AA1522">
        <v>3.9</v>
      </c>
      <c r="AB1522">
        <v>14.811875000000001</v>
      </c>
      <c r="AC1522">
        <v>19.989999999999998</v>
      </c>
      <c r="AD1522" s="1">
        <v>42874</v>
      </c>
      <c r="AE1522" t="s">
        <v>122</v>
      </c>
    </row>
    <row r="1523" spans="1:31" x14ac:dyDescent="0.3">
      <c r="A1523" t="s">
        <v>69</v>
      </c>
      <c r="B1523" t="s">
        <v>36</v>
      </c>
      <c r="C1523">
        <v>59</v>
      </c>
      <c r="D1523">
        <v>341</v>
      </c>
      <c r="E1523">
        <v>2</v>
      </c>
      <c r="F1523">
        <v>34</v>
      </c>
      <c r="G1523">
        <v>59.9</v>
      </c>
      <c r="H1523">
        <v>119.8</v>
      </c>
      <c r="I1523">
        <v>17.670000000000002</v>
      </c>
      <c r="J1523">
        <v>2</v>
      </c>
      <c r="K1523">
        <v>1850</v>
      </c>
      <c r="L1523">
        <v>4.3</v>
      </c>
      <c r="M1523">
        <v>23</v>
      </c>
      <c r="N1523">
        <v>8</v>
      </c>
      <c r="O1523">
        <v>1</v>
      </c>
      <c r="P1523">
        <v>5</v>
      </c>
      <c r="Q1523">
        <v>2017</v>
      </c>
      <c r="R1523">
        <v>9.3042071199999992</v>
      </c>
      <c r="S1523">
        <v>32560</v>
      </c>
      <c r="T1523">
        <v>59.9</v>
      </c>
      <c r="U1523">
        <v>4.0999999999999996</v>
      </c>
      <c r="V1523">
        <v>19.732500000000002</v>
      </c>
      <c r="W1523">
        <v>59.9</v>
      </c>
      <c r="X1523">
        <v>4.2</v>
      </c>
      <c r="Y1523">
        <v>26.24666667</v>
      </c>
      <c r="Z1523">
        <v>59.9</v>
      </c>
      <c r="AA1523">
        <v>4.3</v>
      </c>
      <c r="AB1523">
        <v>17.670000000000002</v>
      </c>
      <c r="AC1523">
        <v>59.9</v>
      </c>
      <c r="AD1523" s="1">
        <v>42874</v>
      </c>
      <c r="AE1523" t="s">
        <v>123</v>
      </c>
    </row>
    <row r="1524" spans="1:31" x14ac:dyDescent="0.3">
      <c r="A1524" t="s">
        <v>37</v>
      </c>
      <c r="B1524" t="s">
        <v>36</v>
      </c>
      <c r="C1524">
        <v>59</v>
      </c>
      <c r="D1524">
        <v>341</v>
      </c>
      <c r="E1524">
        <v>3</v>
      </c>
      <c r="F1524">
        <v>34</v>
      </c>
      <c r="G1524">
        <v>59.9</v>
      </c>
      <c r="H1524">
        <v>179.7</v>
      </c>
      <c r="I1524">
        <v>26.24666667</v>
      </c>
      <c r="J1524">
        <v>2</v>
      </c>
      <c r="K1524">
        <v>1750</v>
      </c>
      <c r="L1524">
        <v>4.2</v>
      </c>
      <c r="M1524">
        <v>23</v>
      </c>
      <c r="N1524">
        <v>8</v>
      </c>
      <c r="O1524">
        <v>1</v>
      </c>
      <c r="P1524">
        <v>5</v>
      </c>
      <c r="Q1524">
        <v>2017</v>
      </c>
      <c r="R1524">
        <v>9.1151640650000001</v>
      </c>
      <c r="S1524">
        <v>32560</v>
      </c>
      <c r="T1524">
        <v>53.9</v>
      </c>
      <c r="U1524">
        <v>4.0999999999999996</v>
      </c>
      <c r="V1524">
        <v>19.732500000000002</v>
      </c>
      <c r="W1524">
        <v>59.9</v>
      </c>
      <c r="X1524">
        <v>4.2</v>
      </c>
      <c r="Y1524">
        <v>26.24666667</v>
      </c>
      <c r="Z1524">
        <v>59.9</v>
      </c>
      <c r="AA1524">
        <v>4.2</v>
      </c>
      <c r="AB1524">
        <v>26.24666667</v>
      </c>
      <c r="AC1524">
        <v>59.85</v>
      </c>
      <c r="AD1524" s="1">
        <v>42874</v>
      </c>
      <c r="AE1524" t="s">
        <v>115</v>
      </c>
    </row>
    <row r="1525" spans="1:31" x14ac:dyDescent="0.3">
      <c r="A1525" t="s">
        <v>80</v>
      </c>
      <c r="B1525" t="s">
        <v>36</v>
      </c>
      <c r="C1525">
        <v>56</v>
      </c>
      <c r="D1525">
        <v>348</v>
      </c>
      <c r="E1525">
        <v>4</v>
      </c>
      <c r="F1525">
        <v>34</v>
      </c>
      <c r="G1525">
        <v>59.9</v>
      </c>
      <c r="H1525">
        <v>239.6</v>
      </c>
      <c r="I1525">
        <v>19.732500000000002</v>
      </c>
      <c r="J1525">
        <v>2</v>
      </c>
      <c r="K1525">
        <v>1550</v>
      </c>
      <c r="L1525">
        <v>4.0999999999999996</v>
      </c>
      <c r="M1525">
        <v>23</v>
      </c>
      <c r="N1525">
        <v>8</v>
      </c>
      <c r="O1525">
        <v>1</v>
      </c>
      <c r="P1525">
        <v>5</v>
      </c>
      <c r="Q1525">
        <v>2017</v>
      </c>
      <c r="R1525">
        <v>14.186176140000001</v>
      </c>
      <c r="S1525">
        <v>19800</v>
      </c>
      <c r="T1525">
        <v>59.9</v>
      </c>
      <c r="U1525">
        <v>4.0999999999999996</v>
      </c>
      <c r="V1525">
        <v>19.732500000000002</v>
      </c>
      <c r="W1525">
        <v>59.9</v>
      </c>
      <c r="X1525">
        <v>4.2</v>
      </c>
      <c r="Y1525">
        <v>26.24666667</v>
      </c>
      <c r="Z1525">
        <v>59.9</v>
      </c>
      <c r="AA1525">
        <v>4.0999999999999996</v>
      </c>
      <c r="AB1525">
        <v>19.732500000000002</v>
      </c>
      <c r="AC1525">
        <v>59.85</v>
      </c>
      <c r="AD1525" s="1">
        <v>42874</v>
      </c>
      <c r="AE1525" t="s">
        <v>123</v>
      </c>
    </row>
    <row r="1526" spans="1:31" x14ac:dyDescent="0.3">
      <c r="A1526" t="s">
        <v>29</v>
      </c>
      <c r="B1526" t="s">
        <v>30</v>
      </c>
      <c r="C1526">
        <v>45</v>
      </c>
      <c r="D1526">
        <v>236</v>
      </c>
      <c r="E1526">
        <v>4</v>
      </c>
      <c r="F1526">
        <v>11</v>
      </c>
      <c r="G1526">
        <v>94.9</v>
      </c>
      <c r="H1526">
        <v>379.6</v>
      </c>
      <c r="I1526">
        <v>15.84</v>
      </c>
      <c r="J1526">
        <v>1</v>
      </c>
      <c r="K1526">
        <v>173</v>
      </c>
      <c r="L1526">
        <v>4</v>
      </c>
      <c r="M1526">
        <v>23</v>
      </c>
      <c r="N1526">
        <v>8</v>
      </c>
      <c r="O1526">
        <v>1</v>
      </c>
      <c r="P1526">
        <v>5</v>
      </c>
      <c r="Q1526">
        <v>2017</v>
      </c>
      <c r="R1526">
        <v>10.81081081</v>
      </c>
      <c r="S1526">
        <v>2808</v>
      </c>
      <c r="T1526">
        <v>145.70428570000001</v>
      </c>
      <c r="U1526">
        <v>4</v>
      </c>
      <c r="V1526">
        <v>15.84</v>
      </c>
      <c r="W1526">
        <v>94.9</v>
      </c>
      <c r="X1526">
        <v>4</v>
      </c>
      <c r="Y1526">
        <v>15.84</v>
      </c>
      <c r="Z1526">
        <v>94.9</v>
      </c>
      <c r="AA1526">
        <v>4</v>
      </c>
      <c r="AB1526">
        <v>15.84</v>
      </c>
      <c r="AC1526">
        <v>94.85</v>
      </c>
      <c r="AD1526" s="1">
        <v>42873</v>
      </c>
      <c r="AE1526" t="s">
        <v>122</v>
      </c>
    </row>
    <row r="1527" spans="1:31" x14ac:dyDescent="0.3">
      <c r="A1527" t="s">
        <v>27</v>
      </c>
      <c r="B1527" t="s">
        <v>36</v>
      </c>
      <c r="C1527">
        <v>58</v>
      </c>
      <c r="D1527">
        <v>340</v>
      </c>
      <c r="E1527">
        <v>7</v>
      </c>
      <c r="F1527">
        <v>34</v>
      </c>
      <c r="G1527">
        <v>59.9</v>
      </c>
      <c r="H1527">
        <v>419.3</v>
      </c>
      <c r="I1527">
        <v>15.79428571</v>
      </c>
      <c r="J1527">
        <v>2</v>
      </c>
      <c r="K1527">
        <v>1500</v>
      </c>
      <c r="L1527">
        <v>4</v>
      </c>
      <c r="M1527">
        <v>23</v>
      </c>
      <c r="N1527">
        <v>8</v>
      </c>
      <c r="O1527">
        <v>1</v>
      </c>
      <c r="P1527">
        <v>5</v>
      </c>
      <c r="Q1527">
        <v>2017</v>
      </c>
      <c r="R1527">
        <v>7.0893755550000002</v>
      </c>
      <c r="S1527">
        <v>19800</v>
      </c>
      <c r="T1527">
        <v>59.9</v>
      </c>
      <c r="U1527">
        <v>4.0999999999999996</v>
      </c>
      <c r="V1527">
        <v>19.732500000000002</v>
      </c>
      <c r="W1527">
        <v>59.9</v>
      </c>
      <c r="X1527">
        <v>4.2</v>
      </c>
      <c r="Y1527">
        <v>26.24666667</v>
      </c>
      <c r="Z1527">
        <v>59.9</v>
      </c>
      <c r="AA1527">
        <v>4</v>
      </c>
      <c r="AB1527">
        <v>15.79428571</v>
      </c>
      <c r="AC1527">
        <v>59.9</v>
      </c>
      <c r="AD1527" s="1">
        <v>42873</v>
      </c>
      <c r="AE1527" t="s">
        <v>123</v>
      </c>
    </row>
    <row r="1528" spans="1:31" x14ac:dyDescent="0.3">
      <c r="A1528" t="s">
        <v>25</v>
      </c>
      <c r="B1528" t="s">
        <v>26</v>
      </c>
      <c r="C1528">
        <v>56</v>
      </c>
      <c r="D1528">
        <v>162</v>
      </c>
      <c r="E1528">
        <v>1</v>
      </c>
      <c r="F1528">
        <v>34</v>
      </c>
      <c r="G1528">
        <v>215</v>
      </c>
      <c r="H1528">
        <v>215</v>
      </c>
      <c r="I1528">
        <v>8.76</v>
      </c>
      <c r="J1528">
        <v>5</v>
      </c>
      <c r="K1528">
        <v>9750</v>
      </c>
      <c r="L1528">
        <v>4.4000000000000004</v>
      </c>
      <c r="M1528">
        <v>23</v>
      </c>
      <c r="N1528">
        <v>8</v>
      </c>
      <c r="O1528">
        <v>1</v>
      </c>
      <c r="P1528">
        <v>5</v>
      </c>
      <c r="Q1528">
        <v>2017</v>
      </c>
      <c r="R1528">
        <v>0.64935064899999995</v>
      </c>
      <c r="S1528">
        <v>12600</v>
      </c>
      <c r="T1528">
        <v>89.9</v>
      </c>
      <c r="U1528">
        <v>3.9</v>
      </c>
      <c r="V1528">
        <v>15.011896549999999</v>
      </c>
      <c r="W1528">
        <v>215</v>
      </c>
      <c r="X1528">
        <v>4.4000000000000004</v>
      </c>
      <c r="Y1528">
        <v>8.76</v>
      </c>
      <c r="Z1528">
        <v>45.95</v>
      </c>
      <c r="AA1528">
        <v>4</v>
      </c>
      <c r="AB1528">
        <v>15.1</v>
      </c>
      <c r="AC1528">
        <v>214.95</v>
      </c>
      <c r="AD1528" s="1">
        <v>42872</v>
      </c>
      <c r="AE1528" t="s">
        <v>114</v>
      </c>
    </row>
    <row r="1529" spans="1:31" x14ac:dyDescent="0.3">
      <c r="A1529" t="s">
        <v>54</v>
      </c>
      <c r="B1529" t="s">
        <v>32</v>
      </c>
      <c r="C1529">
        <v>59</v>
      </c>
      <c r="D1529">
        <v>492</v>
      </c>
      <c r="E1529">
        <v>6</v>
      </c>
      <c r="F1529">
        <v>41</v>
      </c>
      <c r="G1529">
        <v>89.990000000000009</v>
      </c>
      <c r="H1529">
        <v>539.94000000000005</v>
      </c>
      <c r="I1529">
        <v>16.098333329999999</v>
      </c>
      <c r="J1529">
        <v>3</v>
      </c>
      <c r="K1529">
        <v>250</v>
      </c>
      <c r="L1529">
        <v>4.0999999999999996</v>
      </c>
      <c r="M1529">
        <v>23</v>
      </c>
      <c r="N1529">
        <v>8</v>
      </c>
      <c r="O1529">
        <v>1</v>
      </c>
      <c r="P1529">
        <v>5</v>
      </c>
      <c r="Q1529">
        <v>2017</v>
      </c>
      <c r="R1529">
        <v>9.1344405379999998</v>
      </c>
      <c r="S1529">
        <v>3960</v>
      </c>
      <c r="T1529">
        <v>19.989999999999998</v>
      </c>
      <c r="U1529">
        <v>4.3</v>
      </c>
      <c r="V1529">
        <v>14.8475</v>
      </c>
      <c r="W1529">
        <v>89.99</v>
      </c>
      <c r="X1529">
        <v>4.0999999999999996</v>
      </c>
      <c r="Y1529">
        <v>16.098333329999999</v>
      </c>
      <c r="Z1529">
        <v>64.989999999999995</v>
      </c>
      <c r="AA1529">
        <v>3.9</v>
      </c>
      <c r="AB1529">
        <v>14.811875000000001</v>
      </c>
      <c r="AC1529">
        <v>89.94</v>
      </c>
      <c r="AD1529" s="1">
        <v>42872</v>
      </c>
      <c r="AE1529" t="s">
        <v>115</v>
      </c>
    </row>
    <row r="1530" spans="1:31" x14ac:dyDescent="0.3">
      <c r="A1530" t="s">
        <v>83</v>
      </c>
      <c r="B1530" t="s">
        <v>36</v>
      </c>
      <c r="C1530">
        <v>36</v>
      </c>
      <c r="D1530">
        <v>450</v>
      </c>
      <c r="E1530">
        <v>20</v>
      </c>
      <c r="F1530">
        <v>34</v>
      </c>
      <c r="G1530">
        <v>97.8</v>
      </c>
      <c r="H1530">
        <v>1956</v>
      </c>
      <c r="I1530">
        <v>39.897500000000001</v>
      </c>
      <c r="J1530">
        <v>1</v>
      </c>
      <c r="K1530">
        <v>9000</v>
      </c>
      <c r="L1530">
        <v>4.0999999999999996</v>
      </c>
      <c r="M1530">
        <v>23</v>
      </c>
      <c r="N1530">
        <v>8</v>
      </c>
      <c r="O1530">
        <v>1</v>
      </c>
      <c r="P1530">
        <v>5</v>
      </c>
      <c r="Q1530">
        <v>2017</v>
      </c>
      <c r="R1530">
        <v>19.047619050000002</v>
      </c>
      <c r="S1530">
        <v>19656</v>
      </c>
      <c r="T1530">
        <v>59.9</v>
      </c>
      <c r="U1530">
        <v>4.0999999999999996</v>
      </c>
      <c r="V1530">
        <v>19.732500000000002</v>
      </c>
      <c r="W1530">
        <v>59.9</v>
      </c>
      <c r="X1530">
        <v>4.2</v>
      </c>
      <c r="Y1530">
        <v>26.24666667</v>
      </c>
      <c r="Z1530">
        <v>97.58823529</v>
      </c>
      <c r="AA1530">
        <v>4.0999999999999996</v>
      </c>
      <c r="AB1530">
        <v>39.897500000000001</v>
      </c>
      <c r="AC1530">
        <v>82.633333329999999</v>
      </c>
      <c r="AD1530" s="1">
        <v>42871</v>
      </c>
      <c r="AE1530" t="s">
        <v>115</v>
      </c>
    </row>
    <row r="1531" spans="1:31" x14ac:dyDescent="0.3">
      <c r="A1531" t="s">
        <v>47</v>
      </c>
      <c r="B1531" t="s">
        <v>32</v>
      </c>
      <c r="C1531">
        <v>51</v>
      </c>
      <c r="D1531">
        <v>625</v>
      </c>
      <c r="E1531">
        <v>4</v>
      </c>
      <c r="F1531">
        <v>41</v>
      </c>
      <c r="G1531">
        <v>349.9</v>
      </c>
      <c r="H1531">
        <v>1399.6</v>
      </c>
      <c r="I1531">
        <v>26.582857140000002</v>
      </c>
      <c r="J1531">
        <v>1</v>
      </c>
      <c r="K1531">
        <v>900</v>
      </c>
      <c r="L1531">
        <v>4.3</v>
      </c>
      <c r="M1531">
        <v>23</v>
      </c>
      <c r="N1531">
        <v>8</v>
      </c>
      <c r="O1531">
        <v>1</v>
      </c>
      <c r="P1531">
        <v>5</v>
      </c>
      <c r="Q1531">
        <v>2017</v>
      </c>
      <c r="R1531">
        <v>8.5597826090000009</v>
      </c>
      <c r="S1531">
        <v>11400</v>
      </c>
      <c r="T1531">
        <v>19.989999999999998</v>
      </c>
      <c r="U1531">
        <v>4.3</v>
      </c>
      <c r="V1531">
        <v>14.8475</v>
      </c>
      <c r="W1531">
        <v>89.99</v>
      </c>
      <c r="X1531">
        <v>4.0999999999999996</v>
      </c>
      <c r="Y1531">
        <v>16.098333329999999</v>
      </c>
      <c r="Z1531">
        <v>64.989999999999995</v>
      </c>
      <c r="AA1531">
        <v>3.9</v>
      </c>
      <c r="AB1531">
        <v>14.811875000000001</v>
      </c>
      <c r="AC1531">
        <v>349.9</v>
      </c>
      <c r="AD1531" s="1">
        <v>42871</v>
      </c>
      <c r="AE1531" t="s">
        <v>114</v>
      </c>
    </row>
    <row r="1532" spans="1:31" x14ac:dyDescent="0.3">
      <c r="A1532" t="s">
        <v>54</v>
      </c>
      <c r="B1532" t="s">
        <v>32</v>
      </c>
      <c r="C1532">
        <v>59</v>
      </c>
      <c r="D1532">
        <v>492</v>
      </c>
      <c r="E1532">
        <v>6</v>
      </c>
      <c r="F1532">
        <v>41</v>
      </c>
      <c r="G1532">
        <v>89.990000000000009</v>
      </c>
      <c r="H1532">
        <v>539.94000000000005</v>
      </c>
      <c r="I1532">
        <v>16.098333329999999</v>
      </c>
      <c r="J1532">
        <v>3</v>
      </c>
      <c r="K1532">
        <v>250</v>
      </c>
      <c r="L1532">
        <v>4.0999999999999996</v>
      </c>
      <c r="M1532">
        <v>23</v>
      </c>
      <c r="N1532">
        <v>8</v>
      </c>
      <c r="O1532">
        <v>1</v>
      </c>
      <c r="P1532">
        <v>5</v>
      </c>
      <c r="Q1532">
        <v>2017</v>
      </c>
      <c r="R1532">
        <v>9.1344405379999998</v>
      </c>
      <c r="S1532">
        <v>3960</v>
      </c>
      <c r="T1532">
        <v>19.989999999999998</v>
      </c>
      <c r="U1532">
        <v>4.3</v>
      </c>
      <c r="V1532">
        <v>14.8475</v>
      </c>
      <c r="W1532">
        <v>89.99</v>
      </c>
      <c r="X1532">
        <v>4.0999999999999996</v>
      </c>
      <c r="Y1532">
        <v>16.098333329999999</v>
      </c>
      <c r="Z1532">
        <v>64.989999999999995</v>
      </c>
      <c r="AA1532">
        <v>3.9</v>
      </c>
      <c r="AB1532">
        <v>14.811875000000001</v>
      </c>
      <c r="AC1532">
        <v>89.94</v>
      </c>
      <c r="AD1532" s="1">
        <v>42871</v>
      </c>
      <c r="AE1532" t="s">
        <v>115</v>
      </c>
    </row>
    <row r="1533" spans="1:31" x14ac:dyDescent="0.3">
      <c r="A1533" t="s">
        <v>62</v>
      </c>
      <c r="B1533" t="s">
        <v>32</v>
      </c>
      <c r="C1533">
        <v>48</v>
      </c>
      <c r="D1533">
        <v>575</v>
      </c>
      <c r="E1533">
        <v>16</v>
      </c>
      <c r="F1533">
        <v>34</v>
      </c>
      <c r="G1533">
        <v>19.989999999999998</v>
      </c>
      <c r="H1533">
        <v>319.83999999999997</v>
      </c>
      <c r="I1533">
        <v>14.8475</v>
      </c>
      <c r="J1533">
        <v>1</v>
      </c>
      <c r="K1533">
        <v>100</v>
      </c>
      <c r="L1533">
        <v>4.3</v>
      </c>
      <c r="M1533">
        <v>23</v>
      </c>
      <c r="N1533">
        <v>8</v>
      </c>
      <c r="O1533">
        <v>1</v>
      </c>
      <c r="P1533">
        <v>5</v>
      </c>
      <c r="Q1533">
        <v>2017</v>
      </c>
      <c r="R1533">
        <v>9.8055555559999998</v>
      </c>
      <c r="S1533">
        <v>4500</v>
      </c>
      <c r="T1533">
        <v>19.989999999999998</v>
      </c>
      <c r="U1533">
        <v>4.3</v>
      </c>
      <c r="V1533">
        <v>14.8475</v>
      </c>
      <c r="W1533">
        <v>89.99</v>
      </c>
      <c r="X1533">
        <v>4.0999999999999996</v>
      </c>
      <c r="Y1533">
        <v>16.098333329999999</v>
      </c>
      <c r="Z1533">
        <v>64.989999999999995</v>
      </c>
      <c r="AA1533">
        <v>3.9</v>
      </c>
      <c r="AB1533">
        <v>14.811875000000001</v>
      </c>
      <c r="AC1533">
        <v>19.989999999999998</v>
      </c>
      <c r="AD1533" s="1">
        <v>42870</v>
      </c>
      <c r="AE1533" t="s">
        <v>122</v>
      </c>
    </row>
    <row r="1534" spans="1:31" x14ac:dyDescent="0.3">
      <c r="A1534" t="s">
        <v>80</v>
      </c>
      <c r="B1534" t="s">
        <v>36</v>
      </c>
      <c r="C1534">
        <v>56</v>
      </c>
      <c r="D1534">
        <v>348</v>
      </c>
      <c r="E1534">
        <v>4</v>
      </c>
      <c r="F1534">
        <v>34</v>
      </c>
      <c r="G1534">
        <v>59.9</v>
      </c>
      <c r="H1534">
        <v>239.6</v>
      </c>
      <c r="I1534">
        <v>19.732500000000002</v>
      </c>
      <c r="J1534">
        <v>2</v>
      </c>
      <c r="K1534">
        <v>1550</v>
      </c>
      <c r="L1534">
        <v>4.0999999999999996</v>
      </c>
      <c r="M1534">
        <v>23</v>
      </c>
      <c r="N1534">
        <v>8</v>
      </c>
      <c r="O1534">
        <v>1</v>
      </c>
      <c r="P1534">
        <v>5</v>
      </c>
      <c r="Q1534">
        <v>2017</v>
      </c>
      <c r="R1534">
        <v>14.186176140000001</v>
      </c>
      <c r="S1534">
        <v>19800</v>
      </c>
      <c r="T1534">
        <v>59.9</v>
      </c>
      <c r="U1534">
        <v>4.0999999999999996</v>
      </c>
      <c r="V1534">
        <v>19.732500000000002</v>
      </c>
      <c r="W1534">
        <v>59.9</v>
      </c>
      <c r="X1534">
        <v>4.2</v>
      </c>
      <c r="Y1534">
        <v>26.24666667</v>
      </c>
      <c r="Z1534">
        <v>59.9</v>
      </c>
      <c r="AA1534">
        <v>4.0999999999999996</v>
      </c>
      <c r="AB1534">
        <v>19.732500000000002</v>
      </c>
      <c r="AC1534">
        <v>59.85</v>
      </c>
      <c r="AD1534" s="1">
        <v>42870</v>
      </c>
      <c r="AE1534" t="s">
        <v>123</v>
      </c>
    </row>
    <row r="1535" spans="1:31" x14ac:dyDescent="0.3">
      <c r="A1535" t="s">
        <v>70</v>
      </c>
      <c r="B1535" t="s">
        <v>26</v>
      </c>
      <c r="C1535">
        <v>39</v>
      </c>
      <c r="D1535">
        <v>161</v>
      </c>
      <c r="E1535">
        <v>1</v>
      </c>
      <c r="F1535">
        <v>34</v>
      </c>
      <c r="G1535">
        <v>45.95</v>
      </c>
      <c r="H1535">
        <v>45.95</v>
      </c>
      <c r="I1535">
        <v>15.1</v>
      </c>
      <c r="J1535">
        <v>2</v>
      </c>
      <c r="K1535">
        <v>350</v>
      </c>
      <c r="L1535">
        <v>4</v>
      </c>
      <c r="M1535">
        <v>23</v>
      </c>
      <c r="N1535">
        <v>8</v>
      </c>
      <c r="O1535">
        <v>1</v>
      </c>
      <c r="P1535">
        <v>5</v>
      </c>
      <c r="Q1535">
        <v>2017</v>
      </c>
      <c r="R1535">
        <v>10.26739356</v>
      </c>
      <c r="S1535">
        <v>3800</v>
      </c>
      <c r="T1535">
        <v>89.9</v>
      </c>
      <c r="U1535">
        <v>3.9</v>
      </c>
      <c r="V1535">
        <v>15.011896549999999</v>
      </c>
      <c r="W1535">
        <v>215</v>
      </c>
      <c r="X1535">
        <v>4.4000000000000004</v>
      </c>
      <c r="Y1535">
        <v>8.76</v>
      </c>
      <c r="Z1535">
        <v>45.95</v>
      </c>
      <c r="AA1535">
        <v>4</v>
      </c>
      <c r="AB1535">
        <v>15.1</v>
      </c>
      <c r="AC1535">
        <v>45.9</v>
      </c>
      <c r="AD1535" s="1">
        <v>42869</v>
      </c>
      <c r="AE1535" t="s">
        <v>116</v>
      </c>
    </row>
    <row r="1536" spans="1:31" x14ac:dyDescent="0.3">
      <c r="A1536" t="s">
        <v>42</v>
      </c>
      <c r="B1536" t="s">
        <v>32</v>
      </c>
      <c r="C1536">
        <v>59</v>
      </c>
      <c r="D1536">
        <v>492</v>
      </c>
      <c r="E1536">
        <v>16</v>
      </c>
      <c r="F1536">
        <v>41</v>
      </c>
      <c r="G1536">
        <v>64.989999999999995</v>
      </c>
      <c r="H1536">
        <v>1039.8399999999999</v>
      </c>
      <c r="I1536">
        <v>14.811875000000001</v>
      </c>
      <c r="J1536">
        <v>2</v>
      </c>
      <c r="K1536">
        <v>200</v>
      </c>
      <c r="L1536">
        <v>3.9</v>
      </c>
      <c r="M1536">
        <v>23</v>
      </c>
      <c r="N1536">
        <v>8</v>
      </c>
      <c r="O1536">
        <v>1</v>
      </c>
      <c r="P1536">
        <v>5</v>
      </c>
      <c r="Q1536">
        <v>2017</v>
      </c>
      <c r="R1536">
        <v>8.1428571430000005</v>
      </c>
      <c r="S1536">
        <v>3960</v>
      </c>
      <c r="T1536">
        <v>19.989999999999998</v>
      </c>
      <c r="U1536">
        <v>4.3</v>
      </c>
      <c r="V1536">
        <v>14.8475</v>
      </c>
      <c r="W1536">
        <v>89.99</v>
      </c>
      <c r="X1536">
        <v>4.0999999999999996</v>
      </c>
      <c r="Y1536">
        <v>16.098333329999999</v>
      </c>
      <c r="Z1536">
        <v>64.989999999999995</v>
      </c>
      <c r="AA1536">
        <v>3.9</v>
      </c>
      <c r="AB1536">
        <v>14.811875000000001</v>
      </c>
      <c r="AC1536">
        <v>64.989999999999995</v>
      </c>
      <c r="AD1536" s="1">
        <v>42869</v>
      </c>
      <c r="AE1536" t="s">
        <v>115</v>
      </c>
    </row>
    <row r="1537" spans="1:31" x14ac:dyDescent="0.3">
      <c r="A1537" t="s">
        <v>69</v>
      </c>
      <c r="B1537" t="s">
        <v>36</v>
      </c>
      <c r="C1537">
        <v>59</v>
      </c>
      <c r="D1537">
        <v>341</v>
      </c>
      <c r="E1537">
        <v>2</v>
      </c>
      <c r="F1537">
        <v>34</v>
      </c>
      <c r="G1537">
        <v>59.9</v>
      </c>
      <c r="H1537">
        <v>119.8</v>
      </c>
      <c r="I1537">
        <v>17.670000000000002</v>
      </c>
      <c r="J1537">
        <v>2</v>
      </c>
      <c r="K1537">
        <v>1850</v>
      </c>
      <c r="L1537">
        <v>4.3</v>
      </c>
      <c r="M1537">
        <v>23</v>
      </c>
      <c r="N1537">
        <v>8</v>
      </c>
      <c r="O1537">
        <v>1</v>
      </c>
      <c r="P1537">
        <v>5</v>
      </c>
      <c r="Q1537">
        <v>2017</v>
      </c>
      <c r="R1537">
        <v>9.3042071199999992</v>
      </c>
      <c r="S1537">
        <v>32560</v>
      </c>
      <c r="T1537">
        <v>59.9</v>
      </c>
      <c r="U1537">
        <v>4.0999999999999996</v>
      </c>
      <c r="V1537">
        <v>19.732500000000002</v>
      </c>
      <c r="W1537">
        <v>59.9</v>
      </c>
      <c r="X1537">
        <v>4.2</v>
      </c>
      <c r="Y1537">
        <v>26.24666667</v>
      </c>
      <c r="Z1537">
        <v>59.9</v>
      </c>
      <c r="AA1537">
        <v>4.3</v>
      </c>
      <c r="AB1537">
        <v>17.670000000000002</v>
      </c>
      <c r="AC1537">
        <v>59.9</v>
      </c>
      <c r="AD1537" s="1">
        <v>42869</v>
      </c>
      <c r="AE1537" t="s">
        <v>123</v>
      </c>
    </row>
    <row r="1538" spans="1:31" x14ac:dyDescent="0.3">
      <c r="A1538" t="s">
        <v>80</v>
      </c>
      <c r="B1538" t="s">
        <v>36</v>
      </c>
      <c r="C1538">
        <v>56</v>
      </c>
      <c r="D1538">
        <v>348</v>
      </c>
      <c r="E1538">
        <v>4</v>
      </c>
      <c r="F1538">
        <v>34</v>
      </c>
      <c r="G1538">
        <v>59.9</v>
      </c>
      <c r="H1538">
        <v>239.6</v>
      </c>
      <c r="I1538">
        <v>19.732500000000002</v>
      </c>
      <c r="J1538">
        <v>2</v>
      </c>
      <c r="K1538">
        <v>1550</v>
      </c>
      <c r="L1538">
        <v>4.0999999999999996</v>
      </c>
      <c r="M1538">
        <v>23</v>
      </c>
      <c r="N1538">
        <v>8</v>
      </c>
      <c r="O1538">
        <v>1</v>
      </c>
      <c r="P1538">
        <v>5</v>
      </c>
      <c r="Q1538">
        <v>2017</v>
      </c>
      <c r="R1538">
        <v>14.186176140000001</v>
      </c>
      <c r="S1538">
        <v>19800</v>
      </c>
      <c r="T1538">
        <v>59.9</v>
      </c>
      <c r="U1538">
        <v>4.0999999999999996</v>
      </c>
      <c r="V1538">
        <v>19.732500000000002</v>
      </c>
      <c r="W1538">
        <v>59.9</v>
      </c>
      <c r="X1538">
        <v>4.2</v>
      </c>
      <c r="Y1538">
        <v>26.24666667</v>
      </c>
      <c r="Z1538">
        <v>59.9</v>
      </c>
      <c r="AA1538">
        <v>4.0999999999999996</v>
      </c>
      <c r="AB1538">
        <v>19.732500000000002</v>
      </c>
      <c r="AC1538">
        <v>59.85</v>
      </c>
      <c r="AD1538" s="1">
        <v>42869</v>
      </c>
      <c r="AE1538" t="s">
        <v>123</v>
      </c>
    </row>
    <row r="1539" spans="1:31" x14ac:dyDescent="0.3">
      <c r="A1539" t="s">
        <v>29</v>
      </c>
      <c r="B1539" t="s">
        <v>30</v>
      </c>
      <c r="C1539">
        <v>45</v>
      </c>
      <c r="D1539">
        <v>236</v>
      </c>
      <c r="E1539">
        <v>4</v>
      </c>
      <c r="F1539">
        <v>11</v>
      </c>
      <c r="G1539">
        <v>94.9</v>
      </c>
      <c r="H1539">
        <v>379.6</v>
      </c>
      <c r="I1539">
        <v>15.84</v>
      </c>
      <c r="J1539">
        <v>1</v>
      </c>
      <c r="K1539">
        <v>173</v>
      </c>
      <c r="L1539">
        <v>4</v>
      </c>
      <c r="M1539">
        <v>23</v>
      </c>
      <c r="N1539">
        <v>8</v>
      </c>
      <c r="O1539">
        <v>1</v>
      </c>
      <c r="P1539">
        <v>5</v>
      </c>
      <c r="Q1539">
        <v>2017</v>
      </c>
      <c r="R1539">
        <v>10.81081081</v>
      </c>
      <c r="S1539">
        <v>2808</v>
      </c>
      <c r="T1539">
        <v>145.70428570000001</v>
      </c>
      <c r="U1539">
        <v>4</v>
      </c>
      <c r="V1539">
        <v>15.84</v>
      </c>
      <c r="W1539">
        <v>94.9</v>
      </c>
      <c r="X1539">
        <v>4</v>
      </c>
      <c r="Y1539">
        <v>15.84</v>
      </c>
      <c r="Z1539">
        <v>94.9</v>
      </c>
      <c r="AA1539">
        <v>4</v>
      </c>
      <c r="AB1539">
        <v>15.84</v>
      </c>
      <c r="AC1539">
        <v>94.85</v>
      </c>
      <c r="AD1539" s="1">
        <v>42868</v>
      </c>
      <c r="AE1539" t="s">
        <v>122</v>
      </c>
    </row>
    <row r="1540" spans="1:31" x14ac:dyDescent="0.3">
      <c r="A1540" t="s">
        <v>42</v>
      </c>
      <c r="B1540" t="s">
        <v>32</v>
      </c>
      <c r="C1540">
        <v>59</v>
      </c>
      <c r="D1540">
        <v>492</v>
      </c>
      <c r="E1540">
        <v>16</v>
      </c>
      <c r="F1540">
        <v>41</v>
      </c>
      <c r="G1540">
        <v>64.989999999999995</v>
      </c>
      <c r="H1540">
        <v>1039.8399999999999</v>
      </c>
      <c r="I1540">
        <v>14.811875000000001</v>
      </c>
      <c r="J1540">
        <v>2</v>
      </c>
      <c r="K1540">
        <v>200</v>
      </c>
      <c r="L1540">
        <v>3.9</v>
      </c>
      <c r="M1540">
        <v>23</v>
      </c>
      <c r="N1540">
        <v>8</v>
      </c>
      <c r="O1540">
        <v>1</v>
      </c>
      <c r="P1540">
        <v>5</v>
      </c>
      <c r="Q1540">
        <v>2017</v>
      </c>
      <c r="R1540">
        <v>8.1428571430000005</v>
      </c>
      <c r="S1540">
        <v>3960</v>
      </c>
      <c r="T1540">
        <v>19.989999999999998</v>
      </c>
      <c r="U1540">
        <v>4.3</v>
      </c>
      <c r="V1540">
        <v>14.8475</v>
      </c>
      <c r="W1540">
        <v>89.99</v>
      </c>
      <c r="X1540">
        <v>4.0999999999999996</v>
      </c>
      <c r="Y1540">
        <v>16.098333329999999</v>
      </c>
      <c r="Z1540">
        <v>64.989999999999995</v>
      </c>
      <c r="AA1540">
        <v>3.9</v>
      </c>
      <c r="AB1540">
        <v>14.811875000000001</v>
      </c>
      <c r="AC1540">
        <v>64.989999999999995</v>
      </c>
      <c r="AD1540" s="1">
        <v>42868</v>
      </c>
      <c r="AE1540" t="s">
        <v>115</v>
      </c>
    </row>
    <row r="1541" spans="1:31" x14ac:dyDescent="0.3">
      <c r="A1541" t="s">
        <v>55</v>
      </c>
      <c r="B1541" t="s">
        <v>40</v>
      </c>
      <c r="C1541">
        <v>54</v>
      </c>
      <c r="D1541">
        <v>1012</v>
      </c>
      <c r="E1541">
        <v>22</v>
      </c>
      <c r="F1541">
        <v>34</v>
      </c>
      <c r="G1541">
        <v>99.990000000000009</v>
      </c>
      <c r="H1541">
        <v>2199.7800000000002</v>
      </c>
      <c r="I1541">
        <v>15.02090909</v>
      </c>
      <c r="J1541">
        <v>1</v>
      </c>
      <c r="K1541">
        <v>1200</v>
      </c>
      <c r="L1541">
        <v>4.2</v>
      </c>
      <c r="M1541">
        <v>23</v>
      </c>
      <c r="N1541">
        <v>8</v>
      </c>
      <c r="O1541">
        <v>1</v>
      </c>
      <c r="P1541">
        <v>5</v>
      </c>
      <c r="Q1541">
        <v>2017</v>
      </c>
      <c r="R1541">
        <v>19.819819819999999</v>
      </c>
      <c r="S1541">
        <v>15750</v>
      </c>
      <c r="T1541">
        <v>99.99</v>
      </c>
      <c r="U1541">
        <v>4.2</v>
      </c>
      <c r="V1541">
        <v>15.02090909</v>
      </c>
      <c r="W1541">
        <v>129.99</v>
      </c>
      <c r="X1541">
        <v>4.3</v>
      </c>
      <c r="Y1541">
        <v>18.272777779999998</v>
      </c>
      <c r="Z1541">
        <v>99.99</v>
      </c>
      <c r="AA1541">
        <v>4.2</v>
      </c>
      <c r="AB1541">
        <v>15.02090909</v>
      </c>
      <c r="AC1541">
        <v>99.99</v>
      </c>
      <c r="AD1541" s="1">
        <v>42867</v>
      </c>
      <c r="AE1541" t="s">
        <v>122</v>
      </c>
    </row>
    <row r="1542" spans="1:31" x14ac:dyDescent="0.3">
      <c r="A1542" t="s">
        <v>53</v>
      </c>
      <c r="B1542" t="s">
        <v>36</v>
      </c>
      <c r="C1542">
        <v>47</v>
      </c>
      <c r="D1542">
        <v>1893</v>
      </c>
      <c r="E1542">
        <v>2</v>
      </c>
      <c r="F1542">
        <v>34</v>
      </c>
      <c r="G1542">
        <v>109.99</v>
      </c>
      <c r="H1542">
        <v>219.98</v>
      </c>
      <c r="I1542">
        <v>34.130000000000003</v>
      </c>
      <c r="J1542">
        <v>1</v>
      </c>
      <c r="K1542">
        <v>6050</v>
      </c>
      <c r="L1542">
        <v>4.0999999999999996</v>
      </c>
      <c r="M1542">
        <v>23</v>
      </c>
      <c r="N1542">
        <v>8</v>
      </c>
      <c r="O1542">
        <v>1</v>
      </c>
      <c r="P1542">
        <v>5</v>
      </c>
      <c r="Q1542">
        <v>2017</v>
      </c>
      <c r="R1542">
        <v>7.5487012990000002</v>
      </c>
      <c r="S1542">
        <v>8000</v>
      </c>
      <c r="T1542">
        <v>59.9</v>
      </c>
      <c r="U1542">
        <v>4.0999999999999996</v>
      </c>
      <c r="V1542">
        <v>19.732500000000002</v>
      </c>
      <c r="W1542">
        <v>59.9</v>
      </c>
      <c r="X1542">
        <v>4.2</v>
      </c>
      <c r="Y1542">
        <v>26.24666667</v>
      </c>
      <c r="Z1542">
        <v>109.99</v>
      </c>
      <c r="AA1542">
        <v>4.0999999999999996</v>
      </c>
      <c r="AB1542">
        <v>34.130000000000003</v>
      </c>
      <c r="AC1542">
        <v>96.656666670000007</v>
      </c>
      <c r="AD1542" s="1">
        <v>42867</v>
      </c>
      <c r="AE1542" t="s">
        <v>115</v>
      </c>
    </row>
    <row r="1543" spans="1:31" x14ac:dyDescent="0.3">
      <c r="A1543" t="s">
        <v>70</v>
      </c>
      <c r="B1543" t="s">
        <v>26</v>
      </c>
      <c r="C1543">
        <v>39</v>
      </c>
      <c r="D1543">
        <v>161</v>
      </c>
      <c r="E1543">
        <v>1</v>
      </c>
      <c r="F1543">
        <v>34</v>
      </c>
      <c r="G1543">
        <v>45.95</v>
      </c>
      <c r="H1543">
        <v>45.95</v>
      </c>
      <c r="I1543">
        <v>15.1</v>
      </c>
      <c r="J1543">
        <v>2</v>
      </c>
      <c r="K1543">
        <v>350</v>
      </c>
      <c r="L1543">
        <v>4</v>
      </c>
      <c r="M1543">
        <v>23</v>
      </c>
      <c r="N1543">
        <v>8</v>
      </c>
      <c r="O1543">
        <v>1</v>
      </c>
      <c r="P1543">
        <v>5</v>
      </c>
      <c r="Q1543">
        <v>2017</v>
      </c>
      <c r="R1543">
        <v>10.26739356</v>
      </c>
      <c r="S1543">
        <v>3800</v>
      </c>
      <c r="T1543">
        <v>89.9</v>
      </c>
      <c r="U1543">
        <v>3.9</v>
      </c>
      <c r="V1543">
        <v>15.011896549999999</v>
      </c>
      <c r="W1543">
        <v>215</v>
      </c>
      <c r="X1543">
        <v>4.4000000000000004</v>
      </c>
      <c r="Y1543">
        <v>8.76</v>
      </c>
      <c r="Z1543">
        <v>45.95</v>
      </c>
      <c r="AA1543">
        <v>4</v>
      </c>
      <c r="AB1543">
        <v>15.1</v>
      </c>
      <c r="AC1543">
        <v>45.9</v>
      </c>
      <c r="AD1543" s="1">
        <v>42867</v>
      </c>
      <c r="AE1543" t="s">
        <v>116</v>
      </c>
    </row>
    <row r="1544" spans="1:31" x14ac:dyDescent="0.3">
      <c r="A1544" t="s">
        <v>25</v>
      </c>
      <c r="B1544" t="s">
        <v>26</v>
      </c>
      <c r="C1544">
        <v>56</v>
      </c>
      <c r="D1544">
        <v>162</v>
      </c>
      <c r="E1544">
        <v>1</v>
      </c>
      <c r="F1544">
        <v>34</v>
      </c>
      <c r="G1544">
        <v>215</v>
      </c>
      <c r="H1544">
        <v>215</v>
      </c>
      <c r="I1544">
        <v>8.76</v>
      </c>
      <c r="J1544">
        <v>5</v>
      </c>
      <c r="K1544">
        <v>9750</v>
      </c>
      <c r="L1544">
        <v>4.4000000000000004</v>
      </c>
      <c r="M1544">
        <v>23</v>
      </c>
      <c r="N1544">
        <v>8</v>
      </c>
      <c r="O1544">
        <v>1</v>
      </c>
      <c r="P1544">
        <v>5</v>
      </c>
      <c r="Q1544">
        <v>2017</v>
      </c>
      <c r="R1544">
        <v>0.64935064899999995</v>
      </c>
      <c r="S1544">
        <v>12600</v>
      </c>
      <c r="T1544">
        <v>89.9</v>
      </c>
      <c r="U1544">
        <v>3.9</v>
      </c>
      <c r="V1544">
        <v>15.011896549999999</v>
      </c>
      <c r="W1544">
        <v>215</v>
      </c>
      <c r="X1544">
        <v>4.4000000000000004</v>
      </c>
      <c r="Y1544">
        <v>8.76</v>
      </c>
      <c r="Z1544">
        <v>45.95</v>
      </c>
      <c r="AA1544">
        <v>4</v>
      </c>
      <c r="AB1544">
        <v>15.1</v>
      </c>
      <c r="AC1544">
        <v>214.95</v>
      </c>
      <c r="AD1544" s="1">
        <v>42867</v>
      </c>
      <c r="AE1544" t="s">
        <v>114</v>
      </c>
    </row>
    <row r="1545" spans="1:31" x14ac:dyDescent="0.3">
      <c r="A1545" t="s">
        <v>42</v>
      </c>
      <c r="B1545" t="s">
        <v>32</v>
      </c>
      <c r="C1545">
        <v>59</v>
      </c>
      <c r="D1545">
        <v>492</v>
      </c>
      <c r="E1545">
        <v>16</v>
      </c>
      <c r="F1545">
        <v>41</v>
      </c>
      <c r="G1545">
        <v>64.989999999999995</v>
      </c>
      <c r="H1545">
        <v>1039.8399999999999</v>
      </c>
      <c r="I1545">
        <v>14.811875000000001</v>
      </c>
      <c r="J1545">
        <v>2</v>
      </c>
      <c r="K1545">
        <v>200</v>
      </c>
      <c r="L1545">
        <v>3.9</v>
      </c>
      <c r="M1545">
        <v>23</v>
      </c>
      <c r="N1545">
        <v>8</v>
      </c>
      <c r="O1545">
        <v>1</v>
      </c>
      <c r="P1545">
        <v>5</v>
      </c>
      <c r="Q1545">
        <v>2017</v>
      </c>
      <c r="R1545">
        <v>8.1428571430000005</v>
      </c>
      <c r="S1545">
        <v>3960</v>
      </c>
      <c r="T1545">
        <v>19.989999999999998</v>
      </c>
      <c r="U1545">
        <v>4.3</v>
      </c>
      <c r="V1545">
        <v>14.8475</v>
      </c>
      <c r="W1545">
        <v>89.99</v>
      </c>
      <c r="X1545">
        <v>4.0999999999999996</v>
      </c>
      <c r="Y1545">
        <v>16.098333329999999</v>
      </c>
      <c r="Z1545">
        <v>64.989999999999995</v>
      </c>
      <c r="AA1545">
        <v>3.9</v>
      </c>
      <c r="AB1545">
        <v>14.811875000000001</v>
      </c>
      <c r="AC1545">
        <v>64.989999999999995</v>
      </c>
      <c r="AD1545" s="1">
        <v>42867</v>
      </c>
      <c r="AE1545" t="s">
        <v>115</v>
      </c>
    </row>
    <row r="1546" spans="1:31" x14ac:dyDescent="0.3">
      <c r="A1546" t="s">
        <v>83</v>
      </c>
      <c r="B1546" t="s">
        <v>36</v>
      </c>
      <c r="C1546">
        <v>36</v>
      </c>
      <c r="D1546">
        <v>450</v>
      </c>
      <c r="E1546">
        <v>20</v>
      </c>
      <c r="F1546">
        <v>34</v>
      </c>
      <c r="G1546">
        <v>97.8</v>
      </c>
      <c r="H1546">
        <v>1956</v>
      </c>
      <c r="I1546">
        <v>39.897500000000001</v>
      </c>
      <c r="J1546">
        <v>1</v>
      </c>
      <c r="K1546">
        <v>9000</v>
      </c>
      <c r="L1546">
        <v>4.0999999999999996</v>
      </c>
      <c r="M1546">
        <v>23</v>
      </c>
      <c r="N1546">
        <v>8</v>
      </c>
      <c r="O1546">
        <v>1</v>
      </c>
      <c r="P1546">
        <v>5</v>
      </c>
      <c r="Q1546">
        <v>2017</v>
      </c>
      <c r="R1546">
        <v>19.047619050000002</v>
      </c>
      <c r="S1546">
        <v>19656</v>
      </c>
      <c r="T1546">
        <v>59.9</v>
      </c>
      <c r="U1546">
        <v>4.0999999999999996</v>
      </c>
      <c r="V1546">
        <v>19.732500000000002</v>
      </c>
      <c r="W1546">
        <v>59.9</v>
      </c>
      <c r="X1546">
        <v>4.2</v>
      </c>
      <c r="Y1546">
        <v>26.24666667</v>
      </c>
      <c r="Z1546">
        <v>97.58823529</v>
      </c>
      <c r="AA1546">
        <v>4.0999999999999996</v>
      </c>
      <c r="AB1546">
        <v>39.897500000000001</v>
      </c>
      <c r="AC1546">
        <v>82.633333329999999</v>
      </c>
      <c r="AD1546" s="1">
        <v>42866</v>
      </c>
      <c r="AE1546" t="s">
        <v>115</v>
      </c>
    </row>
    <row r="1547" spans="1:31" x14ac:dyDescent="0.3">
      <c r="A1547" t="s">
        <v>47</v>
      </c>
      <c r="B1547" t="s">
        <v>32</v>
      </c>
      <c r="C1547">
        <v>51</v>
      </c>
      <c r="D1547">
        <v>625</v>
      </c>
      <c r="E1547">
        <v>4</v>
      </c>
      <c r="F1547">
        <v>41</v>
      </c>
      <c r="G1547">
        <v>349.9</v>
      </c>
      <c r="H1547">
        <v>1399.6</v>
      </c>
      <c r="I1547">
        <v>26.582857140000002</v>
      </c>
      <c r="J1547">
        <v>1</v>
      </c>
      <c r="K1547">
        <v>900</v>
      </c>
      <c r="L1547">
        <v>4.3</v>
      </c>
      <c r="M1547">
        <v>23</v>
      </c>
      <c r="N1547">
        <v>8</v>
      </c>
      <c r="O1547">
        <v>1</v>
      </c>
      <c r="P1547">
        <v>5</v>
      </c>
      <c r="Q1547">
        <v>2017</v>
      </c>
      <c r="R1547">
        <v>8.5597826090000009</v>
      </c>
      <c r="S1547">
        <v>11400</v>
      </c>
      <c r="T1547">
        <v>19.989999999999998</v>
      </c>
      <c r="U1547">
        <v>4.3</v>
      </c>
      <c r="V1547">
        <v>14.8475</v>
      </c>
      <c r="W1547">
        <v>89.99</v>
      </c>
      <c r="X1547">
        <v>4.0999999999999996</v>
      </c>
      <c r="Y1547">
        <v>16.098333329999999</v>
      </c>
      <c r="Z1547">
        <v>64.989999999999995</v>
      </c>
      <c r="AA1547">
        <v>3.9</v>
      </c>
      <c r="AB1547">
        <v>14.811875000000001</v>
      </c>
      <c r="AC1547">
        <v>349.9</v>
      </c>
      <c r="AD1547" s="1">
        <v>42866</v>
      </c>
      <c r="AE1547" t="s">
        <v>114</v>
      </c>
    </row>
    <row r="1548" spans="1:31" x14ac:dyDescent="0.3">
      <c r="A1548" t="s">
        <v>46</v>
      </c>
      <c r="B1548" t="s">
        <v>40</v>
      </c>
      <c r="C1548">
        <v>33</v>
      </c>
      <c r="D1548">
        <v>897</v>
      </c>
      <c r="E1548">
        <v>18</v>
      </c>
      <c r="F1548">
        <v>58</v>
      </c>
      <c r="G1548">
        <v>129.99</v>
      </c>
      <c r="H1548">
        <v>2339.8200000000002</v>
      </c>
      <c r="I1548">
        <v>18.272777779999998</v>
      </c>
      <c r="J1548">
        <v>1</v>
      </c>
      <c r="K1548">
        <v>1600</v>
      </c>
      <c r="L1548">
        <v>4.3</v>
      </c>
      <c r="M1548">
        <v>23</v>
      </c>
      <c r="N1548">
        <v>8</v>
      </c>
      <c r="O1548">
        <v>1</v>
      </c>
      <c r="P1548">
        <v>5</v>
      </c>
      <c r="Q1548">
        <v>2017</v>
      </c>
      <c r="R1548">
        <v>16.21621622</v>
      </c>
      <c r="S1548">
        <v>15750</v>
      </c>
      <c r="T1548">
        <v>99.99</v>
      </c>
      <c r="U1548">
        <v>4.2</v>
      </c>
      <c r="V1548">
        <v>15.02090909</v>
      </c>
      <c r="W1548">
        <v>129.99</v>
      </c>
      <c r="X1548">
        <v>4.3</v>
      </c>
      <c r="Y1548">
        <v>18.272777779999998</v>
      </c>
      <c r="Z1548">
        <v>129.99</v>
      </c>
      <c r="AA1548">
        <v>4.3</v>
      </c>
      <c r="AB1548">
        <v>18.272777779999998</v>
      </c>
      <c r="AC1548">
        <v>129.99</v>
      </c>
      <c r="AD1548" s="1">
        <v>42865</v>
      </c>
      <c r="AE1548" t="s">
        <v>115</v>
      </c>
    </row>
    <row r="1549" spans="1:31" x14ac:dyDescent="0.3">
      <c r="A1549" t="s">
        <v>83</v>
      </c>
      <c r="B1549" t="s">
        <v>36</v>
      </c>
      <c r="C1549">
        <v>36</v>
      </c>
      <c r="D1549">
        <v>450</v>
      </c>
      <c r="E1549">
        <v>20</v>
      </c>
      <c r="F1549">
        <v>34</v>
      </c>
      <c r="G1549">
        <v>97.8</v>
      </c>
      <c r="H1549">
        <v>1956</v>
      </c>
      <c r="I1549">
        <v>39.897500000000001</v>
      </c>
      <c r="J1549">
        <v>1</v>
      </c>
      <c r="K1549">
        <v>9000</v>
      </c>
      <c r="L1549">
        <v>4.0999999999999996</v>
      </c>
      <c r="M1549">
        <v>23</v>
      </c>
      <c r="N1549">
        <v>8</v>
      </c>
      <c r="O1549">
        <v>1</v>
      </c>
      <c r="P1549">
        <v>5</v>
      </c>
      <c r="Q1549">
        <v>2017</v>
      </c>
      <c r="R1549">
        <v>19.047619050000002</v>
      </c>
      <c r="S1549">
        <v>19656</v>
      </c>
      <c r="T1549">
        <v>59.9</v>
      </c>
      <c r="U1549">
        <v>4.0999999999999996</v>
      </c>
      <c r="V1549">
        <v>19.732500000000002</v>
      </c>
      <c r="W1549">
        <v>59.9</v>
      </c>
      <c r="X1549">
        <v>4.2</v>
      </c>
      <c r="Y1549">
        <v>26.24666667</v>
      </c>
      <c r="Z1549">
        <v>97.58823529</v>
      </c>
      <c r="AA1549">
        <v>4.0999999999999996</v>
      </c>
      <c r="AB1549">
        <v>39.897500000000001</v>
      </c>
      <c r="AC1549">
        <v>82.633333329999999</v>
      </c>
      <c r="AD1549" s="1">
        <v>42865</v>
      </c>
      <c r="AE1549" t="s">
        <v>115</v>
      </c>
    </row>
    <row r="1550" spans="1:31" x14ac:dyDescent="0.3">
      <c r="A1550" t="s">
        <v>53</v>
      </c>
      <c r="B1550" t="s">
        <v>36</v>
      </c>
      <c r="C1550">
        <v>47</v>
      </c>
      <c r="D1550">
        <v>1893</v>
      </c>
      <c r="E1550">
        <v>2</v>
      </c>
      <c r="F1550">
        <v>34</v>
      </c>
      <c r="G1550">
        <v>109.99</v>
      </c>
      <c r="H1550">
        <v>219.98</v>
      </c>
      <c r="I1550">
        <v>34.130000000000003</v>
      </c>
      <c r="J1550">
        <v>1</v>
      </c>
      <c r="K1550">
        <v>6050</v>
      </c>
      <c r="L1550">
        <v>4.0999999999999996</v>
      </c>
      <c r="M1550">
        <v>23</v>
      </c>
      <c r="N1550">
        <v>8</v>
      </c>
      <c r="O1550">
        <v>1</v>
      </c>
      <c r="P1550">
        <v>5</v>
      </c>
      <c r="Q1550">
        <v>2017</v>
      </c>
      <c r="R1550">
        <v>7.5487012990000002</v>
      </c>
      <c r="S1550">
        <v>8000</v>
      </c>
      <c r="T1550">
        <v>59.9</v>
      </c>
      <c r="U1550">
        <v>4.0999999999999996</v>
      </c>
      <c r="V1550">
        <v>19.732500000000002</v>
      </c>
      <c r="W1550">
        <v>59.9</v>
      </c>
      <c r="X1550">
        <v>4.2</v>
      </c>
      <c r="Y1550">
        <v>26.24666667</v>
      </c>
      <c r="Z1550">
        <v>109.99</v>
      </c>
      <c r="AA1550">
        <v>4.0999999999999996</v>
      </c>
      <c r="AB1550">
        <v>34.130000000000003</v>
      </c>
      <c r="AC1550">
        <v>96.656666670000007</v>
      </c>
      <c r="AD1550" s="1">
        <v>42865</v>
      </c>
      <c r="AE1550" t="s">
        <v>115</v>
      </c>
    </row>
    <row r="1551" spans="1:31" x14ac:dyDescent="0.3">
      <c r="A1551" t="s">
        <v>55</v>
      </c>
      <c r="B1551" t="s">
        <v>40</v>
      </c>
      <c r="C1551">
        <v>54</v>
      </c>
      <c r="D1551">
        <v>1012</v>
      </c>
      <c r="E1551">
        <v>22</v>
      </c>
      <c r="F1551">
        <v>34</v>
      </c>
      <c r="G1551">
        <v>99.990000000000009</v>
      </c>
      <c r="H1551">
        <v>2199.7800000000002</v>
      </c>
      <c r="I1551">
        <v>15.02090909</v>
      </c>
      <c r="J1551">
        <v>1</v>
      </c>
      <c r="K1551">
        <v>1200</v>
      </c>
      <c r="L1551">
        <v>4.2</v>
      </c>
      <c r="M1551">
        <v>23</v>
      </c>
      <c r="N1551">
        <v>8</v>
      </c>
      <c r="O1551">
        <v>1</v>
      </c>
      <c r="P1551">
        <v>5</v>
      </c>
      <c r="Q1551">
        <v>2017</v>
      </c>
      <c r="R1551">
        <v>19.819819819999999</v>
      </c>
      <c r="S1551">
        <v>15750</v>
      </c>
      <c r="T1551">
        <v>99.99</v>
      </c>
      <c r="U1551">
        <v>4.2</v>
      </c>
      <c r="V1551">
        <v>15.02090909</v>
      </c>
      <c r="W1551">
        <v>129.99</v>
      </c>
      <c r="X1551">
        <v>4.3</v>
      </c>
      <c r="Y1551">
        <v>18.272777779999998</v>
      </c>
      <c r="Z1551">
        <v>99.99</v>
      </c>
      <c r="AA1551">
        <v>4.2</v>
      </c>
      <c r="AB1551">
        <v>15.02090909</v>
      </c>
      <c r="AC1551">
        <v>99.99</v>
      </c>
      <c r="AD1551" s="1">
        <v>42864</v>
      </c>
      <c r="AE1551" t="s">
        <v>122</v>
      </c>
    </row>
    <row r="1552" spans="1:31" x14ac:dyDescent="0.3">
      <c r="A1552" t="s">
        <v>83</v>
      </c>
      <c r="B1552" t="s">
        <v>36</v>
      </c>
      <c r="C1552">
        <v>36</v>
      </c>
      <c r="D1552">
        <v>450</v>
      </c>
      <c r="E1552">
        <v>20</v>
      </c>
      <c r="F1552">
        <v>34</v>
      </c>
      <c r="G1552">
        <v>97.8</v>
      </c>
      <c r="H1552">
        <v>1956</v>
      </c>
      <c r="I1552">
        <v>39.897500000000001</v>
      </c>
      <c r="J1552">
        <v>1</v>
      </c>
      <c r="K1552">
        <v>9000</v>
      </c>
      <c r="L1552">
        <v>4.0999999999999996</v>
      </c>
      <c r="M1552">
        <v>23</v>
      </c>
      <c r="N1552">
        <v>8</v>
      </c>
      <c r="O1552">
        <v>1</v>
      </c>
      <c r="P1552">
        <v>5</v>
      </c>
      <c r="Q1552">
        <v>2017</v>
      </c>
      <c r="R1552">
        <v>19.047619050000002</v>
      </c>
      <c r="S1552">
        <v>19656</v>
      </c>
      <c r="T1552">
        <v>59.9</v>
      </c>
      <c r="U1552">
        <v>4.0999999999999996</v>
      </c>
      <c r="V1552">
        <v>19.732500000000002</v>
      </c>
      <c r="W1552">
        <v>59.9</v>
      </c>
      <c r="X1552">
        <v>4.2</v>
      </c>
      <c r="Y1552">
        <v>26.24666667</v>
      </c>
      <c r="Z1552">
        <v>97.58823529</v>
      </c>
      <c r="AA1552">
        <v>4.0999999999999996</v>
      </c>
      <c r="AB1552">
        <v>39.897500000000001</v>
      </c>
      <c r="AC1552">
        <v>82.633333329999999</v>
      </c>
      <c r="AD1552" s="1">
        <v>42864</v>
      </c>
      <c r="AE1552" t="s">
        <v>115</v>
      </c>
    </row>
    <row r="1553" spans="1:31" x14ac:dyDescent="0.3">
      <c r="A1553" t="s">
        <v>53</v>
      </c>
      <c r="B1553" t="s">
        <v>36</v>
      </c>
      <c r="C1553">
        <v>47</v>
      </c>
      <c r="D1553">
        <v>1893</v>
      </c>
      <c r="E1553">
        <v>2</v>
      </c>
      <c r="F1553">
        <v>34</v>
      </c>
      <c r="G1553">
        <v>109.99</v>
      </c>
      <c r="H1553">
        <v>219.98</v>
      </c>
      <c r="I1553">
        <v>34.130000000000003</v>
      </c>
      <c r="J1553">
        <v>1</v>
      </c>
      <c r="K1553">
        <v>6050</v>
      </c>
      <c r="L1553">
        <v>4.0999999999999996</v>
      </c>
      <c r="M1553">
        <v>23</v>
      </c>
      <c r="N1553">
        <v>8</v>
      </c>
      <c r="O1553">
        <v>1</v>
      </c>
      <c r="P1553">
        <v>5</v>
      </c>
      <c r="Q1553">
        <v>2017</v>
      </c>
      <c r="R1553">
        <v>7.5487012990000002</v>
      </c>
      <c r="S1553">
        <v>8000</v>
      </c>
      <c r="T1553">
        <v>59.9</v>
      </c>
      <c r="U1553">
        <v>4.0999999999999996</v>
      </c>
      <c r="V1553">
        <v>19.732500000000002</v>
      </c>
      <c r="W1553">
        <v>59.9</v>
      </c>
      <c r="X1553">
        <v>4.2</v>
      </c>
      <c r="Y1553">
        <v>26.24666667</v>
      </c>
      <c r="Z1553">
        <v>109.99</v>
      </c>
      <c r="AA1553">
        <v>4.0999999999999996</v>
      </c>
      <c r="AB1553">
        <v>34.130000000000003</v>
      </c>
      <c r="AC1553">
        <v>96.656666670000007</v>
      </c>
      <c r="AD1553" s="1">
        <v>42863</v>
      </c>
      <c r="AE1553" t="s">
        <v>115</v>
      </c>
    </row>
    <row r="1554" spans="1:31" x14ac:dyDescent="0.3">
      <c r="A1554" t="s">
        <v>47</v>
      </c>
      <c r="B1554" t="s">
        <v>32</v>
      </c>
      <c r="C1554">
        <v>51</v>
      </c>
      <c r="D1554">
        <v>625</v>
      </c>
      <c r="E1554">
        <v>4</v>
      </c>
      <c r="F1554">
        <v>41</v>
      </c>
      <c r="G1554">
        <v>349.9</v>
      </c>
      <c r="H1554">
        <v>1399.6</v>
      </c>
      <c r="I1554">
        <v>26.582857140000002</v>
      </c>
      <c r="J1554">
        <v>1</v>
      </c>
      <c r="K1554">
        <v>900</v>
      </c>
      <c r="L1554">
        <v>4.3</v>
      </c>
      <c r="M1554">
        <v>23</v>
      </c>
      <c r="N1554">
        <v>8</v>
      </c>
      <c r="O1554">
        <v>1</v>
      </c>
      <c r="P1554">
        <v>5</v>
      </c>
      <c r="Q1554">
        <v>2017</v>
      </c>
      <c r="R1554">
        <v>8.5597826090000009</v>
      </c>
      <c r="S1554">
        <v>11400</v>
      </c>
      <c r="T1554">
        <v>19.989999999999998</v>
      </c>
      <c r="U1554">
        <v>4.3</v>
      </c>
      <c r="V1554">
        <v>14.8475</v>
      </c>
      <c r="W1554">
        <v>89.99</v>
      </c>
      <c r="X1554">
        <v>4.0999999999999996</v>
      </c>
      <c r="Y1554">
        <v>16.098333329999999</v>
      </c>
      <c r="Z1554">
        <v>64.989999999999995</v>
      </c>
      <c r="AA1554">
        <v>3.9</v>
      </c>
      <c r="AB1554">
        <v>14.811875000000001</v>
      </c>
      <c r="AC1554">
        <v>349.9</v>
      </c>
      <c r="AD1554" s="1">
        <v>42863</v>
      </c>
      <c r="AE1554" t="s">
        <v>114</v>
      </c>
    </row>
    <row r="1555" spans="1:31" x14ac:dyDescent="0.3">
      <c r="A1555" t="s">
        <v>57</v>
      </c>
      <c r="B1555" t="s">
        <v>40</v>
      </c>
      <c r="C1555">
        <v>54</v>
      </c>
      <c r="D1555">
        <v>995</v>
      </c>
      <c r="E1555">
        <v>18</v>
      </c>
      <c r="F1555">
        <v>58</v>
      </c>
      <c r="G1555">
        <v>99.99</v>
      </c>
      <c r="H1555">
        <v>1799.82</v>
      </c>
      <c r="I1555">
        <v>15.577222219999999</v>
      </c>
      <c r="J1555">
        <v>1</v>
      </c>
      <c r="K1555">
        <v>4475</v>
      </c>
      <c r="L1555">
        <v>4.3</v>
      </c>
      <c r="M1555">
        <v>23</v>
      </c>
      <c r="N1555">
        <v>8</v>
      </c>
      <c r="O1555">
        <v>1</v>
      </c>
      <c r="P1555">
        <v>5</v>
      </c>
      <c r="Q1555">
        <v>2017</v>
      </c>
      <c r="R1555">
        <v>24.657534250000001</v>
      </c>
      <c r="S1555">
        <v>32736</v>
      </c>
      <c r="T1555">
        <v>99.99</v>
      </c>
      <c r="U1555">
        <v>4.2</v>
      </c>
      <c r="V1555">
        <v>15.02090909</v>
      </c>
      <c r="W1555">
        <v>129.99</v>
      </c>
      <c r="X1555">
        <v>4.3</v>
      </c>
      <c r="Y1555">
        <v>18.272777779999998</v>
      </c>
      <c r="Z1555">
        <v>99.99</v>
      </c>
      <c r="AA1555">
        <v>4.3</v>
      </c>
      <c r="AB1555">
        <v>15.577222219999999</v>
      </c>
      <c r="AC1555">
        <v>99.99</v>
      </c>
      <c r="AD1555" s="1">
        <v>42862</v>
      </c>
      <c r="AE1555" t="s">
        <v>122</v>
      </c>
    </row>
    <row r="1556" spans="1:31" x14ac:dyDescent="0.3">
      <c r="A1556" t="s">
        <v>70</v>
      </c>
      <c r="B1556" t="s">
        <v>26</v>
      </c>
      <c r="C1556">
        <v>39</v>
      </c>
      <c r="D1556">
        <v>161</v>
      </c>
      <c r="E1556">
        <v>1</v>
      </c>
      <c r="F1556">
        <v>34</v>
      </c>
      <c r="G1556">
        <v>45.95</v>
      </c>
      <c r="H1556">
        <v>45.95</v>
      </c>
      <c r="I1556">
        <v>15.1</v>
      </c>
      <c r="J1556">
        <v>2</v>
      </c>
      <c r="K1556">
        <v>350</v>
      </c>
      <c r="L1556">
        <v>4</v>
      </c>
      <c r="M1556">
        <v>23</v>
      </c>
      <c r="N1556">
        <v>8</v>
      </c>
      <c r="O1556">
        <v>1</v>
      </c>
      <c r="P1556">
        <v>5</v>
      </c>
      <c r="Q1556">
        <v>2017</v>
      </c>
      <c r="R1556">
        <v>10.26739356</v>
      </c>
      <c r="S1556">
        <v>3800</v>
      </c>
      <c r="T1556">
        <v>89.9</v>
      </c>
      <c r="U1556">
        <v>3.9</v>
      </c>
      <c r="V1556">
        <v>15.011896549999999</v>
      </c>
      <c r="W1556">
        <v>215</v>
      </c>
      <c r="X1556">
        <v>4.4000000000000004</v>
      </c>
      <c r="Y1556">
        <v>8.76</v>
      </c>
      <c r="Z1556">
        <v>45.95</v>
      </c>
      <c r="AA1556">
        <v>4</v>
      </c>
      <c r="AB1556">
        <v>15.1</v>
      </c>
      <c r="AC1556">
        <v>45.9</v>
      </c>
      <c r="AD1556" s="1">
        <v>42862</v>
      </c>
      <c r="AE1556" t="s">
        <v>116</v>
      </c>
    </row>
    <row r="1557" spans="1:31" x14ac:dyDescent="0.3">
      <c r="A1557" t="s">
        <v>47</v>
      </c>
      <c r="B1557" t="s">
        <v>32</v>
      </c>
      <c r="C1557">
        <v>51</v>
      </c>
      <c r="D1557">
        <v>625</v>
      </c>
      <c r="E1557">
        <v>4</v>
      </c>
      <c r="F1557">
        <v>41</v>
      </c>
      <c r="G1557">
        <v>349.9</v>
      </c>
      <c r="H1557">
        <v>1399.6</v>
      </c>
      <c r="I1557">
        <v>26.582857140000002</v>
      </c>
      <c r="J1557">
        <v>1</v>
      </c>
      <c r="K1557">
        <v>900</v>
      </c>
      <c r="L1557">
        <v>4.3</v>
      </c>
      <c r="M1557">
        <v>23</v>
      </c>
      <c r="N1557">
        <v>8</v>
      </c>
      <c r="O1557">
        <v>1</v>
      </c>
      <c r="P1557">
        <v>5</v>
      </c>
      <c r="Q1557">
        <v>2017</v>
      </c>
      <c r="R1557">
        <v>8.5597826090000009</v>
      </c>
      <c r="S1557">
        <v>11400</v>
      </c>
      <c r="T1557">
        <v>19.989999999999998</v>
      </c>
      <c r="U1557">
        <v>4.3</v>
      </c>
      <c r="V1557">
        <v>14.8475</v>
      </c>
      <c r="W1557">
        <v>89.99</v>
      </c>
      <c r="X1557">
        <v>4.0999999999999996</v>
      </c>
      <c r="Y1557">
        <v>16.098333329999999</v>
      </c>
      <c r="Z1557">
        <v>64.989999999999995</v>
      </c>
      <c r="AA1557">
        <v>3.9</v>
      </c>
      <c r="AB1557">
        <v>14.811875000000001</v>
      </c>
      <c r="AC1557">
        <v>349.9</v>
      </c>
      <c r="AD1557" s="1">
        <v>42861</v>
      </c>
      <c r="AE1557" t="s">
        <v>114</v>
      </c>
    </row>
    <row r="1558" spans="1:31" x14ac:dyDescent="0.3">
      <c r="A1558" t="s">
        <v>70</v>
      </c>
      <c r="B1558" t="s">
        <v>26</v>
      </c>
      <c r="C1558">
        <v>39</v>
      </c>
      <c r="D1558">
        <v>161</v>
      </c>
      <c r="E1558">
        <v>1</v>
      </c>
      <c r="F1558">
        <v>34</v>
      </c>
      <c r="G1558">
        <v>45.95</v>
      </c>
      <c r="H1558">
        <v>45.95</v>
      </c>
      <c r="I1558">
        <v>15.1</v>
      </c>
      <c r="J1558">
        <v>2</v>
      </c>
      <c r="K1558">
        <v>350</v>
      </c>
      <c r="L1558">
        <v>4</v>
      </c>
      <c r="M1558">
        <v>23</v>
      </c>
      <c r="N1558">
        <v>8</v>
      </c>
      <c r="O1558">
        <v>1</v>
      </c>
      <c r="P1558">
        <v>5</v>
      </c>
      <c r="Q1558">
        <v>2017</v>
      </c>
      <c r="R1558">
        <v>10.26739356</v>
      </c>
      <c r="S1558">
        <v>3800</v>
      </c>
      <c r="T1558">
        <v>89.9</v>
      </c>
      <c r="U1558">
        <v>3.9</v>
      </c>
      <c r="V1558">
        <v>15.011896549999999</v>
      </c>
      <c r="W1558">
        <v>215</v>
      </c>
      <c r="X1558">
        <v>4.4000000000000004</v>
      </c>
      <c r="Y1558">
        <v>8.76</v>
      </c>
      <c r="Z1558">
        <v>45.95</v>
      </c>
      <c r="AA1558">
        <v>4</v>
      </c>
      <c r="AB1558">
        <v>15.1</v>
      </c>
      <c r="AC1558">
        <v>45.9</v>
      </c>
      <c r="AD1558" s="1">
        <v>42861</v>
      </c>
      <c r="AE1558" t="s">
        <v>116</v>
      </c>
    </row>
    <row r="1559" spans="1:31" x14ac:dyDescent="0.3">
      <c r="A1559" t="s">
        <v>69</v>
      </c>
      <c r="B1559" t="s">
        <v>36</v>
      </c>
      <c r="C1559">
        <v>59</v>
      </c>
      <c r="D1559">
        <v>341</v>
      </c>
      <c r="E1559">
        <v>2</v>
      </c>
      <c r="F1559">
        <v>34</v>
      </c>
      <c r="G1559">
        <v>59.9</v>
      </c>
      <c r="H1559">
        <v>119.8</v>
      </c>
      <c r="I1559">
        <v>17.670000000000002</v>
      </c>
      <c r="J1559">
        <v>2</v>
      </c>
      <c r="K1559">
        <v>1850</v>
      </c>
      <c r="L1559">
        <v>4.3</v>
      </c>
      <c r="M1559">
        <v>23</v>
      </c>
      <c r="N1559">
        <v>8</v>
      </c>
      <c r="O1559">
        <v>1</v>
      </c>
      <c r="P1559">
        <v>5</v>
      </c>
      <c r="Q1559">
        <v>2017</v>
      </c>
      <c r="R1559">
        <v>9.3042071199999992</v>
      </c>
      <c r="S1559">
        <v>32560</v>
      </c>
      <c r="T1559">
        <v>59.9</v>
      </c>
      <c r="U1559">
        <v>4.0999999999999996</v>
      </c>
      <c r="V1559">
        <v>19.732500000000002</v>
      </c>
      <c r="W1559">
        <v>59.9</v>
      </c>
      <c r="X1559">
        <v>4.2</v>
      </c>
      <c r="Y1559">
        <v>26.24666667</v>
      </c>
      <c r="Z1559">
        <v>59.9</v>
      </c>
      <c r="AA1559">
        <v>4.3</v>
      </c>
      <c r="AB1559">
        <v>17.670000000000002</v>
      </c>
      <c r="AC1559">
        <v>59.9</v>
      </c>
      <c r="AD1559" s="1">
        <v>42860</v>
      </c>
      <c r="AE1559" t="s">
        <v>123</v>
      </c>
    </row>
    <row r="1560" spans="1:31" x14ac:dyDescent="0.3">
      <c r="A1560" t="s">
        <v>29</v>
      </c>
      <c r="B1560" t="s">
        <v>30</v>
      </c>
      <c r="C1560">
        <v>45</v>
      </c>
      <c r="D1560">
        <v>236</v>
      </c>
      <c r="E1560">
        <v>4</v>
      </c>
      <c r="F1560">
        <v>11</v>
      </c>
      <c r="G1560">
        <v>94.9</v>
      </c>
      <c r="H1560">
        <v>379.6</v>
      </c>
      <c r="I1560">
        <v>15.84</v>
      </c>
      <c r="J1560">
        <v>1</v>
      </c>
      <c r="K1560">
        <v>173</v>
      </c>
      <c r="L1560">
        <v>4</v>
      </c>
      <c r="M1560">
        <v>23</v>
      </c>
      <c r="N1560">
        <v>8</v>
      </c>
      <c r="O1560">
        <v>1</v>
      </c>
      <c r="P1560">
        <v>5</v>
      </c>
      <c r="Q1560">
        <v>2017</v>
      </c>
      <c r="R1560">
        <v>10.81081081</v>
      </c>
      <c r="S1560">
        <v>2808</v>
      </c>
      <c r="T1560">
        <v>145.70428570000001</v>
      </c>
      <c r="U1560">
        <v>4</v>
      </c>
      <c r="V1560">
        <v>15.84</v>
      </c>
      <c r="W1560">
        <v>94.9</v>
      </c>
      <c r="X1560">
        <v>4</v>
      </c>
      <c r="Y1560">
        <v>15.84</v>
      </c>
      <c r="Z1560">
        <v>94.9</v>
      </c>
      <c r="AA1560">
        <v>4</v>
      </c>
      <c r="AB1560">
        <v>15.84</v>
      </c>
      <c r="AC1560">
        <v>94.85</v>
      </c>
      <c r="AD1560" s="1">
        <v>42859</v>
      </c>
      <c r="AE1560" t="s">
        <v>122</v>
      </c>
    </row>
    <row r="1561" spans="1:31" x14ac:dyDescent="0.3">
      <c r="A1561" t="s">
        <v>25</v>
      </c>
      <c r="B1561" t="s">
        <v>26</v>
      </c>
      <c r="C1561">
        <v>56</v>
      </c>
      <c r="D1561">
        <v>162</v>
      </c>
      <c r="E1561">
        <v>1</v>
      </c>
      <c r="F1561">
        <v>34</v>
      </c>
      <c r="G1561">
        <v>215</v>
      </c>
      <c r="H1561">
        <v>215</v>
      </c>
      <c r="I1561">
        <v>8.76</v>
      </c>
      <c r="J1561">
        <v>5</v>
      </c>
      <c r="K1561">
        <v>9750</v>
      </c>
      <c r="L1561">
        <v>4.4000000000000004</v>
      </c>
      <c r="M1561">
        <v>23</v>
      </c>
      <c r="N1561">
        <v>8</v>
      </c>
      <c r="O1561">
        <v>1</v>
      </c>
      <c r="P1561">
        <v>5</v>
      </c>
      <c r="Q1561">
        <v>2017</v>
      </c>
      <c r="R1561">
        <v>0.64935064899999995</v>
      </c>
      <c r="S1561">
        <v>12600</v>
      </c>
      <c r="T1561">
        <v>89.9</v>
      </c>
      <c r="U1561">
        <v>3.9</v>
      </c>
      <c r="V1561">
        <v>15.011896549999999</v>
      </c>
      <c r="W1561">
        <v>215</v>
      </c>
      <c r="X1561">
        <v>4.4000000000000004</v>
      </c>
      <c r="Y1561">
        <v>8.76</v>
      </c>
      <c r="Z1561">
        <v>45.95</v>
      </c>
      <c r="AA1561">
        <v>4</v>
      </c>
      <c r="AB1561">
        <v>15.1</v>
      </c>
      <c r="AC1561">
        <v>214.95</v>
      </c>
      <c r="AD1561" s="1">
        <v>42859</v>
      </c>
      <c r="AE1561" t="s">
        <v>114</v>
      </c>
    </row>
    <row r="1562" spans="1:31" x14ac:dyDescent="0.3">
      <c r="A1562" t="s">
        <v>70</v>
      </c>
      <c r="B1562" t="s">
        <v>26</v>
      </c>
      <c r="C1562">
        <v>39</v>
      </c>
      <c r="D1562">
        <v>161</v>
      </c>
      <c r="E1562">
        <v>1</v>
      </c>
      <c r="F1562">
        <v>34</v>
      </c>
      <c r="G1562">
        <v>45.95</v>
      </c>
      <c r="H1562">
        <v>45.95</v>
      </c>
      <c r="I1562">
        <v>15.1</v>
      </c>
      <c r="J1562">
        <v>2</v>
      </c>
      <c r="K1562">
        <v>350</v>
      </c>
      <c r="L1562">
        <v>4</v>
      </c>
      <c r="M1562">
        <v>23</v>
      </c>
      <c r="N1562">
        <v>8</v>
      </c>
      <c r="O1562">
        <v>1</v>
      </c>
      <c r="P1562">
        <v>5</v>
      </c>
      <c r="Q1562">
        <v>2017</v>
      </c>
      <c r="R1562">
        <v>10.26739356</v>
      </c>
      <c r="S1562">
        <v>3800</v>
      </c>
      <c r="T1562">
        <v>89.9</v>
      </c>
      <c r="U1562">
        <v>3.9</v>
      </c>
      <c r="V1562">
        <v>15.011896549999999</v>
      </c>
      <c r="W1562">
        <v>215</v>
      </c>
      <c r="X1562">
        <v>4.4000000000000004</v>
      </c>
      <c r="Y1562">
        <v>8.76</v>
      </c>
      <c r="Z1562">
        <v>45.95</v>
      </c>
      <c r="AA1562">
        <v>4</v>
      </c>
      <c r="AB1562">
        <v>15.1</v>
      </c>
      <c r="AC1562">
        <v>45.9</v>
      </c>
      <c r="AD1562" s="1">
        <v>42859</v>
      </c>
      <c r="AE1562" t="s">
        <v>116</v>
      </c>
    </row>
    <row r="1563" spans="1:31" x14ac:dyDescent="0.3">
      <c r="A1563" t="s">
        <v>27</v>
      </c>
      <c r="B1563" t="s">
        <v>36</v>
      </c>
      <c r="C1563">
        <v>58</v>
      </c>
      <c r="D1563">
        <v>340</v>
      </c>
      <c r="E1563">
        <v>7</v>
      </c>
      <c r="F1563">
        <v>34</v>
      </c>
      <c r="G1563">
        <v>59.9</v>
      </c>
      <c r="H1563">
        <v>419.3</v>
      </c>
      <c r="I1563">
        <v>15.79428571</v>
      </c>
      <c r="J1563">
        <v>2</v>
      </c>
      <c r="K1563">
        <v>1500</v>
      </c>
      <c r="L1563">
        <v>4</v>
      </c>
      <c r="M1563">
        <v>23</v>
      </c>
      <c r="N1563">
        <v>8</v>
      </c>
      <c r="O1563">
        <v>1</v>
      </c>
      <c r="P1563">
        <v>5</v>
      </c>
      <c r="Q1563">
        <v>2017</v>
      </c>
      <c r="R1563">
        <v>7.0893755550000002</v>
      </c>
      <c r="S1563">
        <v>19800</v>
      </c>
      <c r="T1563">
        <v>59.9</v>
      </c>
      <c r="U1563">
        <v>4.0999999999999996</v>
      </c>
      <c r="V1563">
        <v>19.732500000000002</v>
      </c>
      <c r="W1563">
        <v>59.9</v>
      </c>
      <c r="X1563">
        <v>4.2</v>
      </c>
      <c r="Y1563">
        <v>26.24666667</v>
      </c>
      <c r="Z1563">
        <v>59.9</v>
      </c>
      <c r="AA1563">
        <v>4</v>
      </c>
      <c r="AB1563">
        <v>15.79428571</v>
      </c>
      <c r="AC1563">
        <v>59.9</v>
      </c>
      <c r="AD1563" s="1">
        <v>42859</v>
      </c>
      <c r="AE1563" t="s">
        <v>123</v>
      </c>
    </row>
    <row r="1564" spans="1:31" x14ac:dyDescent="0.3">
      <c r="A1564" t="s">
        <v>80</v>
      </c>
      <c r="B1564" t="s">
        <v>36</v>
      </c>
      <c r="C1564">
        <v>56</v>
      </c>
      <c r="D1564">
        <v>348</v>
      </c>
      <c r="E1564">
        <v>4</v>
      </c>
      <c r="F1564">
        <v>34</v>
      </c>
      <c r="G1564">
        <v>59.9</v>
      </c>
      <c r="H1564">
        <v>239.6</v>
      </c>
      <c r="I1564">
        <v>19.732500000000002</v>
      </c>
      <c r="J1564">
        <v>2</v>
      </c>
      <c r="K1564">
        <v>1550</v>
      </c>
      <c r="L1564">
        <v>4.0999999999999996</v>
      </c>
      <c r="M1564">
        <v>23</v>
      </c>
      <c r="N1564">
        <v>8</v>
      </c>
      <c r="O1564">
        <v>1</v>
      </c>
      <c r="P1564">
        <v>5</v>
      </c>
      <c r="Q1564">
        <v>2017</v>
      </c>
      <c r="R1564">
        <v>14.186176140000001</v>
      </c>
      <c r="S1564">
        <v>19800</v>
      </c>
      <c r="T1564">
        <v>59.9</v>
      </c>
      <c r="U1564">
        <v>4.0999999999999996</v>
      </c>
      <c r="V1564">
        <v>19.732500000000002</v>
      </c>
      <c r="W1564">
        <v>59.9</v>
      </c>
      <c r="X1564">
        <v>4.2</v>
      </c>
      <c r="Y1564">
        <v>26.24666667</v>
      </c>
      <c r="Z1564">
        <v>59.9</v>
      </c>
      <c r="AA1564">
        <v>4.0999999999999996</v>
      </c>
      <c r="AB1564">
        <v>19.732500000000002</v>
      </c>
      <c r="AC1564">
        <v>59.85</v>
      </c>
      <c r="AD1564" s="1">
        <v>42859</v>
      </c>
      <c r="AE1564" t="s">
        <v>123</v>
      </c>
    </row>
    <row r="1565" spans="1:31" x14ac:dyDescent="0.3">
      <c r="A1565" t="s">
        <v>69</v>
      </c>
      <c r="B1565" t="s">
        <v>36</v>
      </c>
      <c r="C1565">
        <v>59</v>
      </c>
      <c r="D1565">
        <v>341</v>
      </c>
      <c r="E1565">
        <v>2</v>
      </c>
      <c r="F1565">
        <v>34</v>
      </c>
      <c r="G1565">
        <v>59.9</v>
      </c>
      <c r="H1565">
        <v>119.8</v>
      </c>
      <c r="I1565">
        <v>17.670000000000002</v>
      </c>
      <c r="J1565">
        <v>2</v>
      </c>
      <c r="K1565">
        <v>1850</v>
      </c>
      <c r="L1565">
        <v>4.3</v>
      </c>
      <c r="M1565">
        <v>23</v>
      </c>
      <c r="N1565">
        <v>8</v>
      </c>
      <c r="O1565">
        <v>1</v>
      </c>
      <c r="P1565">
        <v>5</v>
      </c>
      <c r="Q1565">
        <v>2017</v>
      </c>
      <c r="R1565">
        <v>9.3042071199999992</v>
      </c>
      <c r="S1565">
        <v>32560</v>
      </c>
      <c r="T1565">
        <v>59.9</v>
      </c>
      <c r="U1565">
        <v>4.0999999999999996</v>
      </c>
      <c r="V1565">
        <v>19.732500000000002</v>
      </c>
      <c r="W1565">
        <v>59.9</v>
      </c>
      <c r="X1565">
        <v>4.2</v>
      </c>
      <c r="Y1565">
        <v>26.24666667</v>
      </c>
      <c r="Z1565">
        <v>59.9</v>
      </c>
      <c r="AA1565">
        <v>4.3</v>
      </c>
      <c r="AB1565">
        <v>17.670000000000002</v>
      </c>
      <c r="AC1565">
        <v>59.9</v>
      </c>
      <c r="AD1565" s="1">
        <v>42858</v>
      </c>
      <c r="AE1565" t="s">
        <v>123</v>
      </c>
    </row>
    <row r="1566" spans="1:31" x14ac:dyDescent="0.3">
      <c r="A1566" t="s">
        <v>27</v>
      </c>
      <c r="B1566" t="s">
        <v>36</v>
      </c>
      <c r="C1566">
        <v>58</v>
      </c>
      <c r="D1566">
        <v>340</v>
      </c>
      <c r="E1566">
        <v>7</v>
      </c>
      <c r="F1566">
        <v>34</v>
      </c>
      <c r="G1566">
        <v>59.9</v>
      </c>
      <c r="H1566">
        <v>419.3</v>
      </c>
      <c r="I1566">
        <v>15.79428571</v>
      </c>
      <c r="J1566">
        <v>2</v>
      </c>
      <c r="K1566">
        <v>1500</v>
      </c>
      <c r="L1566">
        <v>4</v>
      </c>
      <c r="M1566">
        <v>23</v>
      </c>
      <c r="N1566">
        <v>8</v>
      </c>
      <c r="O1566">
        <v>1</v>
      </c>
      <c r="P1566">
        <v>5</v>
      </c>
      <c r="Q1566">
        <v>2017</v>
      </c>
      <c r="R1566">
        <v>7.0893755550000002</v>
      </c>
      <c r="S1566">
        <v>19800</v>
      </c>
      <c r="T1566">
        <v>59.9</v>
      </c>
      <c r="U1566">
        <v>4.0999999999999996</v>
      </c>
      <c r="V1566">
        <v>19.732500000000002</v>
      </c>
      <c r="W1566">
        <v>59.9</v>
      </c>
      <c r="X1566">
        <v>4.2</v>
      </c>
      <c r="Y1566">
        <v>26.24666667</v>
      </c>
      <c r="Z1566">
        <v>59.9</v>
      </c>
      <c r="AA1566">
        <v>4</v>
      </c>
      <c r="AB1566">
        <v>15.79428571</v>
      </c>
      <c r="AC1566">
        <v>59.9</v>
      </c>
      <c r="AD1566" s="1">
        <v>42858</v>
      </c>
      <c r="AE1566" t="s">
        <v>123</v>
      </c>
    </row>
    <row r="1567" spans="1:31" x14ac:dyDescent="0.3">
      <c r="A1567" t="s">
        <v>29</v>
      </c>
      <c r="B1567" t="s">
        <v>30</v>
      </c>
      <c r="C1567">
        <v>45</v>
      </c>
      <c r="D1567">
        <v>236</v>
      </c>
      <c r="E1567">
        <v>4</v>
      </c>
      <c r="F1567">
        <v>11</v>
      </c>
      <c r="G1567">
        <v>94.9</v>
      </c>
      <c r="H1567">
        <v>379.6</v>
      </c>
      <c r="I1567">
        <v>15.84</v>
      </c>
      <c r="J1567">
        <v>1</v>
      </c>
      <c r="K1567">
        <v>173</v>
      </c>
      <c r="L1567">
        <v>4</v>
      </c>
      <c r="M1567">
        <v>23</v>
      </c>
      <c r="N1567">
        <v>8</v>
      </c>
      <c r="O1567">
        <v>1</v>
      </c>
      <c r="P1567">
        <v>5</v>
      </c>
      <c r="Q1567">
        <v>2017</v>
      </c>
      <c r="R1567">
        <v>10.81081081</v>
      </c>
      <c r="S1567">
        <v>2808</v>
      </c>
      <c r="T1567">
        <v>145.70428570000001</v>
      </c>
      <c r="U1567">
        <v>4</v>
      </c>
      <c r="V1567">
        <v>15.84</v>
      </c>
      <c r="W1567">
        <v>94.9</v>
      </c>
      <c r="X1567">
        <v>4</v>
      </c>
      <c r="Y1567">
        <v>15.84</v>
      </c>
      <c r="Z1567">
        <v>94.9</v>
      </c>
      <c r="AA1567">
        <v>4</v>
      </c>
      <c r="AB1567">
        <v>15.84</v>
      </c>
      <c r="AC1567">
        <v>94.85</v>
      </c>
      <c r="AD1567" s="1">
        <v>42857</v>
      </c>
      <c r="AE1567" t="s">
        <v>122</v>
      </c>
    </row>
    <row r="1568" spans="1:31" x14ac:dyDescent="0.3">
      <c r="A1568" t="s">
        <v>27</v>
      </c>
      <c r="B1568" t="s">
        <v>36</v>
      </c>
      <c r="C1568">
        <v>58</v>
      </c>
      <c r="D1568">
        <v>340</v>
      </c>
      <c r="E1568">
        <v>7</v>
      </c>
      <c r="F1568">
        <v>34</v>
      </c>
      <c r="G1568">
        <v>59.9</v>
      </c>
      <c r="H1568">
        <v>419.3</v>
      </c>
      <c r="I1568">
        <v>15.79428571</v>
      </c>
      <c r="J1568">
        <v>2</v>
      </c>
      <c r="K1568">
        <v>1500</v>
      </c>
      <c r="L1568">
        <v>4</v>
      </c>
      <c r="M1568">
        <v>23</v>
      </c>
      <c r="N1568">
        <v>8</v>
      </c>
      <c r="O1568">
        <v>1</v>
      </c>
      <c r="P1568">
        <v>5</v>
      </c>
      <c r="Q1568">
        <v>2017</v>
      </c>
      <c r="R1568">
        <v>7.0893755550000002</v>
      </c>
      <c r="S1568">
        <v>19800</v>
      </c>
      <c r="T1568">
        <v>59.9</v>
      </c>
      <c r="U1568">
        <v>4.0999999999999996</v>
      </c>
      <c r="V1568">
        <v>19.732500000000002</v>
      </c>
      <c r="W1568">
        <v>59.9</v>
      </c>
      <c r="X1568">
        <v>4.2</v>
      </c>
      <c r="Y1568">
        <v>26.24666667</v>
      </c>
      <c r="Z1568">
        <v>59.9</v>
      </c>
      <c r="AA1568">
        <v>4</v>
      </c>
      <c r="AB1568">
        <v>15.79428571</v>
      </c>
      <c r="AC1568">
        <v>59.9</v>
      </c>
      <c r="AD1568" s="1">
        <v>42857</v>
      </c>
      <c r="AE1568" t="s">
        <v>123</v>
      </c>
    </row>
    <row r="1569" spans="1:31" x14ac:dyDescent="0.3">
      <c r="A1569" t="s">
        <v>78</v>
      </c>
      <c r="B1569" t="s">
        <v>36</v>
      </c>
      <c r="C1569">
        <v>58</v>
      </c>
      <c r="D1569">
        <v>1893</v>
      </c>
      <c r="E1569">
        <v>4</v>
      </c>
      <c r="F1569">
        <v>34</v>
      </c>
      <c r="G1569">
        <v>109.99</v>
      </c>
      <c r="H1569">
        <v>439.96</v>
      </c>
      <c r="I1569">
        <v>34.083333330000002</v>
      </c>
      <c r="J1569">
        <v>1</v>
      </c>
      <c r="K1569">
        <v>5950</v>
      </c>
      <c r="L1569">
        <v>4.3</v>
      </c>
      <c r="M1569">
        <v>23</v>
      </c>
      <c r="N1569">
        <v>8</v>
      </c>
      <c r="O1569">
        <v>1</v>
      </c>
      <c r="P1569">
        <v>5</v>
      </c>
      <c r="Q1569">
        <v>2017</v>
      </c>
      <c r="R1569">
        <v>4.0408163269999999</v>
      </c>
      <c r="S1569">
        <v>8000</v>
      </c>
      <c r="T1569">
        <v>59.9</v>
      </c>
      <c r="U1569">
        <v>4.0999999999999996</v>
      </c>
      <c r="V1569">
        <v>19.732500000000002</v>
      </c>
      <c r="W1569">
        <v>59.9</v>
      </c>
      <c r="X1569">
        <v>4.2</v>
      </c>
      <c r="Y1569">
        <v>26.24666667</v>
      </c>
      <c r="Z1569">
        <v>109.99</v>
      </c>
      <c r="AA1569">
        <v>4.3</v>
      </c>
      <c r="AB1569">
        <v>32.092500000000001</v>
      </c>
      <c r="AC1569">
        <v>109.94</v>
      </c>
      <c r="AD1569" s="1">
        <v>42856</v>
      </c>
      <c r="AE1569" t="s">
        <v>114</v>
      </c>
    </row>
    <row r="1570" spans="1:31" x14ac:dyDescent="0.3">
      <c r="A1570" t="s">
        <v>42</v>
      </c>
      <c r="B1570" t="s">
        <v>32</v>
      </c>
      <c r="C1570">
        <v>59</v>
      </c>
      <c r="D1570">
        <v>492</v>
      </c>
      <c r="E1570">
        <v>16</v>
      </c>
      <c r="F1570">
        <v>41</v>
      </c>
      <c r="G1570">
        <v>64.989999999999995</v>
      </c>
      <c r="H1570">
        <v>1039.8399999999999</v>
      </c>
      <c r="I1570">
        <v>14.811875000000001</v>
      </c>
      <c r="J1570">
        <v>2</v>
      </c>
      <c r="K1570">
        <v>200</v>
      </c>
      <c r="L1570">
        <v>3.9</v>
      </c>
      <c r="M1570">
        <v>23</v>
      </c>
      <c r="N1570">
        <v>8</v>
      </c>
      <c r="O1570">
        <v>1</v>
      </c>
      <c r="P1570">
        <v>5</v>
      </c>
      <c r="Q1570">
        <v>2017</v>
      </c>
      <c r="R1570">
        <v>8.1428571430000005</v>
      </c>
      <c r="S1570">
        <v>3960</v>
      </c>
      <c r="T1570">
        <v>19.989999999999998</v>
      </c>
      <c r="U1570">
        <v>4.3</v>
      </c>
      <c r="V1570">
        <v>14.8475</v>
      </c>
      <c r="W1570">
        <v>89.99</v>
      </c>
      <c r="X1570">
        <v>4.0999999999999996</v>
      </c>
      <c r="Y1570">
        <v>16.098333329999999</v>
      </c>
      <c r="Z1570">
        <v>64.989999999999995</v>
      </c>
      <c r="AA1570">
        <v>3.9</v>
      </c>
      <c r="AB1570">
        <v>14.811875000000001</v>
      </c>
      <c r="AC1570">
        <v>64.989999999999995</v>
      </c>
      <c r="AD1570" s="1">
        <v>42856</v>
      </c>
      <c r="AE1570" t="s">
        <v>115</v>
      </c>
    </row>
    <row r="1571" spans="1:31" x14ac:dyDescent="0.3">
      <c r="A1571" t="s">
        <v>51</v>
      </c>
      <c r="B1571" t="s">
        <v>36</v>
      </c>
      <c r="C1571">
        <v>57</v>
      </c>
      <c r="D1571">
        <v>339</v>
      </c>
      <c r="E1571">
        <v>1</v>
      </c>
      <c r="F1571">
        <v>17</v>
      </c>
      <c r="G1571">
        <v>59.9</v>
      </c>
      <c r="H1571">
        <v>59.9</v>
      </c>
      <c r="I1571">
        <v>17.16</v>
      </c>
      <c r="J1571">
        <v>2</v>
      </c>
      <c r="K1571">
        <v>1800</v>
      </c>
      <c r="L1571">
        <v>4.2</v>
      </c>
      <c r="M1571">
        <v>20</v>
      </c>
      <c r="N1571">
        <v>10</v>
      </c>
      <c r="O1571">
        <v>2</v>
      </c>
      <c r="P1571">
        <v>4</v>
      </c>
      <c r="Q1571">
        <v>2017</v>
      </c>
      <c r="R1571">
        <v>7.8796128249999997</v>
      </c>
      <c r="S1571">
        <v>32560</v>
      </c>
      <c r="T1571">
        <v>59.9</v>
      </c>
      <c r="U1571">
        <v>4.2</v>
      </c>
      <c r="V1571">
        <v>17.16</v>
      </c>
      <c r="W1571">
        <v>59.9</v>
      </c>
      <c r="X1571">
        <v>4.2</v>
      </c>
      <c r="Y1571">
        <v>17.16</v>
      </c>
      <c r="Z1571">
        <v>59.9</v>
      </c>
      <c r="AA1571">
        <v>4.2</v>
      </c>
      <c r="AB1571">
        <v>17.16</v>
      </c>
      <c r="AC1571">
        <v>59.85</v>
      </c>
      <c r="AD1571" s="1">
        <v>42855</v>
      </c>
      <c r="AE1571" t="s">
        <v>123</v>
      </c>
    </row>
    <row r="1572" spans="1:31" x14ac:dyDescent="0.3">
      <c r="A1572" t="s">
        <v>73</v>
      </c>
      <c r="B1572" t="s">
        <v>26</v>
      </c>
      <c r="C1572">
        <v>54</v>
      </c>
      <c r="D1572">
        <v>245</v>
      </c>
      <c r="E1572">
        <v>34</v>
      </c>
      <c r="F1572">
        <v>31</v>
      </c>
      <c r="G1572">
        <v>89.899999999999991</v>
      </c>
      <c r="H1572">
        <v>3056.6</v>
      </c>
      <c r="I1572">
        <v>15.05</v>
      </c>
      <c r="J1572">
        <v>1</v>
      </c>
      <c r="K1572">
        <v>1383</v>
      </c>
      <c r="L1572">
        <v>3.9</v>
      </c>
      <c r="M1572">
        <v>20</v>
      </c>
      <c r="N1572">
        <v>10</v>
      </c>
      <c r="O1572">
        <v>2</v>
      </c>
      <c r="P1572">
        <v>4</v>
      </c>
      <c r="Q1572">
        <v>2017</v>
      </c>
      <c r="R1572">
        <v>7.0791260449999998</v>
      </c>
      <c r="S1572">
        <v>20000</v>
      </c>
      <c r="T1572">
        <v>89.9</v>
      </c>
      <c r="U1572">
        <v>3.9</v>
      </c>
      <c r="V1572">
        <v>15.05</v>
      </c>
      <c r="W1572">
        <v>89.9</v>
      </c>
      <c r="X1572">
        <v>3.9</v>
      </c>
      <c r="Y1572">
        <v>15.05</v>
      </c>
      <c r="Z1572">
        <v>89.9</v>
      </c>
      <c r="AA1572">
        <v>3.9</v>
      </c>
      <c r="AB1572">
        <v>15.05</v>
      </c>
      <c r="AC1572">
        <v>89.9</v>
      </c>
      <c r="AD1572" s="1">
        <v>42855</v>
      </c>
      <c r="AE1572" t="s">
        <v>123</v>
      </c>
    </row>
    <row r="1573" spans="1:31" x14ac:dyDescent="0.3">
      <c r="A1573" t="s">
        <v>42</v>
      </c>
      <c r="B1573" t="s">
        <v>32</v>
      </c>
      <c r="C1573">
        <v>59</v>
      </c>
      <c r="D1573">
        <v>492</v>
      </c>
      <c r="E1573">
        <v>9</v>
      </c>
      <c r="F1573">
        <v>23</v>
      </c>
      <c r="G1573">
        <v>64.989999999999995</v>
      </c>
      <c r="H1573">
        <v>584.91</v>
      </c>
      <c r="I1573">
        <v>15.16888889</v>
      </c>
      <c r="J1573">
        <v>2</v>
      </c>
      <c r="K1573">
        <v>200</v>
      </c>
      <c r="L1573">
        <v>3.9</v>
      </c>
      <c r="M1573">
        <v>20</v>
      </c>
      <c r="N1573">
        <v>10</v>
      </c>
      <c r="O1573">
        <v>2</v>
      </c>
      <c r="P1573">
        <v>4</v>
      </c>
      <c r="Q1573">
        <v>2017</v>
      </c>
      <c r="R1573">
        <v>12.39285714</v>
      </c>
      <c r="S1573">
        <v>3960</v>
      </c>
      <c r="T1573">
        <v>19.989999999999998</v>
      </c>
      <c r="U1573">
        <v>4.3</v>
      </c>
      <c r="V1573">
        <v>18.03846154</v>
      </c>
      <c r="W1573">
        <v>64.989999999999995</v>
      </c>
      <c r="X1573">
        <v>3.9</v>
      </c>
      <c r="Y1573">
        <v>15.16888889</v>
      </c>
      <c r="Z1573">
        <v>64.989999999999995</v>
      </c>
      <c r="AA1573">
        <v>3.9</v>
      </c>
      <c r="AB1573">
        <v>15.16888889</v>
      </c>
      <c r="AC1573">
        <v>64.989999999999995</v>
      </c>
      <c r="AD1573" s="1">
        <v>42854</v>
      </c>
      <c r="AE1573" t="s">
        <v>115</v>
      </c>
    </row>
    <row r="1574" spans="1:31" x14ac:dyDescent="0.3">
      <c r="A1574" t="s">
        <v>53</v>
      </c>
      <c r="B1574" t="s">
        <v>36</v>
      </c>
      <c r="C1574">
        <v>47</v>
      </c>
      <c r="D1574">
        <v>1893</v>
      </c>
      <c r="E1574">
        <v>8</v>
      </c>
      <c r="F1574">
        <v>17</v>
      </c>
      <c r="G1574">
        <v>94.99</v>
      </c>
      <c r="H1574">
        <v>759.92</v>
      </c>
      <c r="I1574">
        <v>33.71</v>
      </c>
      <c r="J1574">
        <v>1</v>
      </c>
      <c r="K1574">
        <v>6050</v>
      </c>
      <c r="L1574">
        <v>4.0999999999999996</v>
      </c>
      <c r="M1574">
        <v>20</v>
      </c>
      <c r="N1574">
        <v>10</v>
      </c>
      <c r="O1574">
        <v>2</v>
      </c>
      <c r="P1574">
        <v>4</v>
      </c>
      <c r="Q1574">
        <v>2017</v>
      </c>
      <c r="R1574">
        <v>10.66355519</v>
      </c>
      <c r="S1574">
        <v>8000</v>
      </c>
      <c r="T1574">
        <v>96.656666670000007</v>
      </c>
      <c r="U1574">
        <v>4.0999999999999996</v>
      </c>
      <c r="V1574">
        <v>33.71</v>
      </c>
      <c r="W1574">
        <v>96.656666670000007</v>
      </c>
      <c r="X1574">
        <v>4.0999999999999996</v>
      </c>
      <c r="Y1574">
        <v>33.71</v>
      </c>
      <c r="Z1574">
        <v>96.656666670000007</v>
      </c>
      <c r="AA1574">
        <v>4.0999999999999996</v>
      </c>
      <c r="AB1574">
        <v>33.71</v>
      </c>
      <c r="AC1574">
        <v>99.99</v>
      </c>
      <c r="AD1574" s="1">
        <v>42854</v>
      </c>
      <c r="AE1574" t="s">
        <v>122</v>
      </c>
    </row>
    <row r="1575" spans="1:31" x14ac:dyDescent="0.3">
      <c r="A1575" t="s">
        <v>73</v>
      </c>
      <c r="B1575" t="s">
        <v>26</v>
      </c>
      <c r="C1575">
        <v>54</v>
      </c>
      <c r="D1575">
        <v>245</v>
      </c>
      <c r="E1575">
        <v>34</v>
      </c>
      <c r="F1575">
        <v>31</v>
      </c>
      <c r="G1575">
        <v>89.899999999999991</v>
      </c>
      <c r="H1575">
        <v>3056.6</v>
      </c>
      <c r="I1575">
        <v>15.05</v>
      </c>
      <c r="J1575">
        <v>1</v>
      </c>
      <c r="K1575">
        <v>1383</v>
      </c>
      <c r="L1575">
        <v>3.9</v>
      </c>
      <c r="M1575">
        <v>20</v>
      </c>
      <c r="N1575">
        <v>10</v>
      </c>
      <c r="O1575">
        <v>2</v>
      </c>
      <c r="P1575">
        <v>4</v>
      </c>
      <c r="Q1575">
        <v>2017</v>
      </c>
      <c r="R1575">
        <v>7.0791260449999998</v>
      </c>
      <c r="S1575">
        <v>20000</v>
      </c>
      <c r="T1575">
        <v>89.9</v>
      </c>
      <c r="U1575">
        <v>3.9</v>
      </c>
      <c r="V1575">
        <v>15.05</v>
      </c>
      <c r="W1575">
        <v>89.9</v>
      </c>
      <c r="X1575">
        <v>3.9</v>
      </c>
      <c r="Y1575">
        <v>15.05</v>
      </c>
      <c r="Z1575">
        <v>89.9</v>
      </c>
      <c r="AA1575">
        <v>3.9</v>
      </c>
      <c r="AB1575">
        <v>15.05</v>
      </c>
      <c r="AC1575">
        <v>89.9</v>
      </c>
      <c r="AD1575" s="1">
        <v>42854</v>
      </c>
      <c r="AE1575" t="s">
        <v>123</v>
      </c>
    </row>
    <row r="1576" spans="1:31" x14ac:dyDescent="0.3">
      <c r="A1576" t="s">
        <v>57</v>
      </c>
      <c r="B1576" t="s">
        <v>40</v>
      </c>
      <c r="C1576">
        <v>54</v>
      </c>
      <c r="D1576">
        <v>995</v>
      </c>
      <c r="E1576">
        <v>2</v>
      </c>
      <c r="F1576">
        <v>33</v>
      </c>
      <c r="G1576">
        <v>99.99</v>
      </c>
      <c r="H1576">
        <v>199.98</v>
      </c>
      <c r="I1576">
        <v>21.17</v>
      </c>
      <c r="J1576">
        <v>1</v>
      </c>
      <c r="K1576">
        <v>4475</v>
      </c>
      <c r="L1576">
        <v>4.3</v>
      </c>
      <c r="M1576">
        <v>20</v>
      </c>
      <c r="N1576">
        <v>10</v>
      </c>
      <c r="O1576">
        <v>2</v>
      </c>
      <c r="P1576">
        <v>4</v>
      </c>
      <c r="Q1576">
        <v>2017</v>
      </c>
      <c r="R1576">
        <v>9.7031963470000004</v>
      </c>
      <c r="S1576">
        <v>32736</v>
      </c>
      <c r="T1576">
        <v>99.99</v>
      </c>
      <c r="U1576">
        <v>4.2</v>
      </c>
      <c r="V1576">
        <v>14.202352940000001</v>
      </c>
      <c r="W1576">
        <v>129.99</v>
      </c>
      <c r="X1576">
        <v>4.3</v>
      </c>
      <c r="Y1576">
        <v>17.396428570000001</v>
      </c>
      <c r="Z1576">
        <v>99.99</v>
      </c>
      <c r="AA1576">
        <v>4.3</v>
      </c>
      <c r="AB1576">
        <v>21.17</v>
      </c>
      <c r="AC1576">
        <v>99.94</v>
      </c>
      <c r="AD1576" s="1">
        <v>42854</v>
      </c>
      <c r="AE1576" t="s">
        <v>122</v>
      </c>
    </row>
    <row r="1577" spans="1:31" x14ac:dyDescent="0.3">
      <c r="A1577" t="s">
        <v>69</v>
      </c>
      <c r="B1577" t="s">
        <v>36</v>
      </c>
      <c r="C1577">
        <v>59</v>
      </c>
      <c r="D1577">
        <v>341</v>
      </c>
      <c r="E1577">
        <v>5</v>
      </c>
      <c r="F1577">
        <v>17</v>
      </c>
      <c r="G1577">
        <v>59.9</v>
      </c>
      <c r="H1577">
        <v>299.5</v>
      </c>
      <c r="I1577">
        <v>18.652000000000001</v>
      </c>
      <c r="J1577">
        <v>2</v>
      </c>
      <c r="K1577">
        <v>1850</v>
      </c>
      <c r="L1577">
        <v>4.3</v>
      </c>
      <c r="M1577">
        <v>20</v>
      </c>
      <c r="N1577">
        <v>10</v>
      </c>
      <c r="O1577">
        <v>2</v>
      </c>
      <c r="P1577">
        <v>4</v>
      </c>
      <c r="Q1577">
        <v>2017</v>
      </c>
      <c r="R1577">
        <v>6.5938511330000003</v>
      </c>
      <c r="S1577">
        <v>32560</v>
      </c>
      <c r="T1577">
        <v>59.9</v>
      </c>
      <c r="U1577">
        <v>4.3</v>
      </c>
      <c r="V1577">
        <v>18.652000000000001</v>
      </c>
      <c r="W1577">
        <v>59.9</v>
      </c>
      <c r="X1577">
        <v>4.3</v>
      </c>
      <c r="Y1577">
        <v>18.652000000000001</v>
      </c>
      <c r="Z1577">
        <v>59.9</v>
      </c>
      <c r="AA1577">
        <v>4.3</v>
      </c>
      <c r="AB1577">
        <v>18.652000000000001</v>
      </c>
      <c r="AC1577">
        <v>59.85</v>
      </c>
      <c r="AD1577" s="1">
        <v>42853</v>
      </c>
      <c r="AE1577" t="s">
        <v>123</v>
      </c>
    </row>
    <row r="1578" spans="1:31" x14ac:dyDescent="0.3">
      <c r="A1578" t="s">
        <v>42</v>
      </c>
      <c r="B1578" t="s">
        <v>32</v>
      </c>
      <c r="C1578">
        <v>59</v>
      </c>
      <c r="D1578">
        <v>492</v>
      </c>
      <c r="E1578">
        <v>9</v>
      </c>
      <c r="F1578">
        <v>23</v>
      </c>
      <c r="G1578">
        <v>64.989999999999995</v>
      </c>
      <c r="H1578">
        <v>584.91</v>
      </c>
      <c r="I1578">
        <v>15.16888889</v>
      </c>
      <c r="J1578">
        <v>2</v>
      </c>
      <c r="K1578">
        <v>200</v>
      </c>
      <c r="L1578">
        <v>3.9</v>
      </c>
      <c r="M1578">
        <v>20</v>
      </c>
      <c r="N1578">
        <v>10</v>
      </c>
      <c r="O1578">
        <v>2</v>
      </c>
      <c r="P1578">
        <v>4</v>
      </c>
      <c r="Q1578">
        <v>2017</v>
      </c>
      <c r="R1578">
        <v>12.39285714</v>
      </c>
      <c r="S1578">
        <v>3960</v>
      </c>
      <c r="T1578">
        <v>19.989999999999998</v>
      </c>
      <c r="U1578">
        <v>4.3</v>
      </c>
      <c r="V1578">
        <v>18.03846154</v>
      </c>
      <c r="W1578">
        <v>64.989999999999995</v>
      </c>
      <c r="X1578">
        <v>3.9</v>
      </c>
      <c r="Y1578">
        <v>15.16888889</v>
      </c>
      <c r="Z1578">
        <v>64.989999999999995</v>
      </c>
      <c r="AA1578">
        <v>3.9</v>
      </c>
      <c r="AB1578">
        <v>15.16888889</v>
      </c>
      <c r="AC1578">
        <v>64.989999999999995</v>
      </c>
      <c r="AD1578" s="1">
        <v>42853</v>
      </c>
      <c r="AE1578" t="s">
        <v>115</v>
      </c>
    </row>
    <row r="1579" spans="1:31" x14ac:dyDescent="0.3">
      <c r="A1579" t="s">
        <v>63</v>
      </c>
      <c r="B1579" t="s">
        <v>30</v>
      </c>
      <c r="C1579">
        <v>59</v>
      </c>
      <c r="D1579">
        <v>1893</v>
      </c>
      <c r="E1579">
        <v>5</v>
      </c>
      <c r="F1579">
        <v>5</v>
      </c>
      <c r="G1579">
        <v>139.99</v>
      </c>
      <c r="H1579">
        <v>699.95</v>
      </c>
      <c r="I1579">
        <v>35.122</v>
      </c>
      <c r="J1579">
        <v>1</v>
      </c>
      <c r="K1579">
        <v>6550</v>
      </c>
      <c r="L1579">
        <v>4.2</v>
      </c>
      <c r="M1579">
        <v>20</v>
      </c>
      <c r="N1579">
        <v>10</v>
      </c>
      <c r="O1579">
        <v>2</v>
      </c>
      <c r="P1579">
        <v>4</v>
      </c>
      <c r="Q1579">
        <v>2017</v>
      </c>
      <c r="R1579">
        <v>14.0327381</v>
      </c>
      <c r="S1579">
        <v>8000</v>
      </c>
      <c r="T1579">
        <v>139.99</v>
      </c>
      <c r="U1579">
        <v>4.2</v>
      </c>
      <c r="V1579">
        <v>35.122</v>
      </c>
      <c r="W1579">
        <v>139.99</v>
      </c>
      <c r="X1579">
        <v>4.2</v>
      </c>
      <c r="Y1579">
        <v>35.122</v>
      </c>
      <c r="Z1579">
        <v>139.99</v>
      </c>
      <c r="AA1579">
        <v>4.2</v>
      </c>
      <c r="AB1579">
        <v>35.122</v>
      </c>
      <c r="AC1579">
        <v>159.99</v>
      </c>
      <c r="AD1579" s="1">
        <v>42853</v>
      </c>
      <c r="AE1579" t="s">
        <v>123</v>
      </c>
    </row>
    <row r="1580" spans="1:31" x14ac:dyDescent="0.3">
      <c r="A1580" t="s">
        <v>42</v>
      </c>
      <c r="B1580" t="s">
        <v>32</v>
      </c>
      <c r="C1580">
        <v>59</v>
      </c>
      <c r="D1580">
        <v>492</v>
      </c>
      <c r="E1580">
        <v>9</v>
      </c>
      <c r="F1580">
        <v>23</v>
      </c>
      <c r="G1580">
        <v>64.989999999999995</v>
      </c>
      <c r="H1580">
        <v>584.91</v>
      </c>
      <c r="I1580">
        <v>15.16888889</v>
      </c>
      <c r="J1580">
        <v>2</v>
      </c>
      <c r="K1580">
        <v>200</v>
      </c>
      <c r="L1580">
        <v>3.9</v>
      </c>
      <c r="M1580">
        <v>20</v>
      </c>
      <c r="N1580">
        <v>10</v>
      </c>
      <c r="O1580">
        <v>2</v>
      </c>
      <c r="P1580">
        <v>4</v>
      </c>
      <c r="Q1580">
        <v>2017</v>
      </c>
      <c r="R1580">
        <v>12.39285714</v>
      </c>
      <c r="S1580">
        <v>3960</v>
      </c>
      <c r="T1580">
        <v>19.989999999999998</v>
      </c>
      <c r="U1580">
        <v>4.3</v>
      </c>
      <c r="V1580">
        <v>18.03846154</v>
      </c>
      <c r="W1580">
        <v>64.989999999999995</v>
      </c>
      <c r="X1580">
        <v>3.9</v>
      </c>
      <c r="Y1580">
        <v>15.16888889</v>
      </c>
      <c r="Z1580">
        <v>64.989999999999995</v>
      </c>
      <c r="AA1580">
        <v>3.9</v>
      </c>
      <c r="AB1580">
        <v>15.16888889</v>
      </c>
      <c r="AC1580">
        <v>64.989999999999995</v>
      </c>
      <c r="AD1580" s="1">
        <v>42852</v>
      </c>
      <c r="AE1580" t="s">
        <v>115</v>
      </c>
    </row>
    <row r="1581" spans="1:31" x14ac:dyDescent="0.3">
      <c r="A1581" t="s">
        <v>53</v>
      </c>
      <c r="B1581" t="s">
        <v>36</v>
      </c>
      <c r="C1581">
        <v>47</v>
      </c>
      <c r="D1581">
        <v>1893</v>
      </c>
      <c r="E1581">
        <v>8</v>
      </c>
      <c r="F1581">
        <v>17</v>
      </c>
      <c r="G1581">
        <v>94.99</v>
      </c>
      <c r="H1581">
        <v>759.92</v>
      </c>
      <c r="I1581">
        <v>33.71</v>
      </c>
      <c r="J1581">
        <v>1</v>
      </c>
      <c r="K1581">
        <v>6050</v>
      </c>
      <c r="L1581">
        <v>4.0999999999999996</v>
      </c>
      <c r="M1581">
        <v>20</v>
      </c>
      <c r="N1581">
        <v>10</v>
      </c>
      <c r="O1581">
        <v>2</v>
      </c>
      <c r="P1581">
        <v>4</v>
      </c>
      <c r="Q1581">
        <v>2017</v>
      </c>
      <c r="R1581">
        <v>10.66355519</v>
      </c>
      <c r="S1581">
        <v>8000</v>
      </c>
      <c r="T1581">
        <v>96.656666670000007</v>
      </c>
      <c r="U1581">
        <v>4.0999999999999996</v>
      </c>
      <c r="V1581">
        <v>33.71</v>
      </c>
      <c r="W1581">
        <v>96.656666670000007</v>
      </c>
      <c r="X1581">
        <v>4.0999999999999996</v>
      </c>
      <c r="Y1581">
        <v>33.71</v>
      </c>
      <c r="Z1581">
        <v>96.656666670000007</v>
      </c>
      <c r="AA1581">
        <v>4.0999999999999996</v>
      </c>
      <c r="AB1581">
        <v>33.71</v>
      </c>
      <c r="AC1581">
        <v>99.99</v>
      </c>
      <c r="AD1581" s="1">
        <v>42852</v>
      </c>
      <c r="AE1581" t="s">
        <v>122</v>
      </c>
    </row>
    <row r="1582" spans="1:31" x14ac:dyDescent="0.3">
      <c r="A1582" t="s">
        <v>63</v>
      </c>
      <c r="B1582" t="s">
        <v>30</v>
      </c>
      <c r="C1582">
        <v>59</v>
      </c>
      <c r="D1582">
        <v>1893</v>
      </c>
      <c r="E1582">
        <v>5</v>
      </c>
      <c r="F1582">
        <v>5</v>
      </c>
      <c r="G1582">
        <v>139.99</v>
      </c>
      <c r="H1582">
        <v>699.95</v>
      </c>
      <c r="I1582">
        <v>35.122</v>
      </c>
      <c r="J1582">
        <v>1</v>
      </c>
      <c r="K1582">
        <v>6550</v>
      </c>
      <c r="L1582">
        <v>4.2</v>
      </c>
      <c r="M1582">
        <v>20</v>
      </c>
      <c r="N1582">
        <v>10</v>
      </c>
      <c r="O1582">
        <v>2</v>
      </c>
      <c r="P1582">
        <v>4</v>
      </c>
      <c r="Q1582">
        <v>2017</v>
      </c>
      <c r="R1582">
        <v>14.0327381</v>
      </c>
      <c r="S1582">
        <v>8000</v>
      </c>
      <c r="T1582">
        <v>139.99</v>
      </c>
      <c r="U1582">
        <v>4.2</v>
      </c>
      <c r="V1582">
        <v>35.122</v>
      </c>
      <c r="W1582">
        <v>139.99</v>
      </c>
      <c r="X1582">
        <v>4.2</v>
      </c>
      <c r="Y1582">
        <v>35.122</v>
      </c>
      <c r="Z1582">
        <v>139.99</v>
      </c>
      <c r="AA1582">
        <v>4.2</v>
      </c>
      <c r="AB1582">
        <v>35.122</v>
      </c>
      <c r="AC1582">
        <v>159.99</v>
      </c>
      <c r="AD1582" s="1">
        <v>42852</v>
      </c>
      <c r="AE1582" t="s">
        <v>123</v>
      </c>
    </row>
    <row r="1583" spans="1:31" x14ac:dyDescent="0.3">
      <c r="A1583" t="s">
        <v>27</v>
      </c>
      <c r="B1583" t="s">
        <v>36</v>
      </c>
      <c r="C1583">
        <v>58</v>
      </c>
      <c r="D1583">
        <v>340</v>
      </c>
      <c r="E1583">
        <v>3</v>
      </c>
      <c r="F1583">
        <v>17</v>
      </c>
      <c r="G1583">
        <v>59.9</v>
      </c>
      <c r="H1583">
        <v>179.7</v>
      </c>
      <c r="I1583">
        <v>18.393333330000001</v>
      </c>
      <c r="J1583">
        <v>2</v>
      </c>
      <c r="K1583">
        <v>1500</v>
      </c>
      <c r="L1583">
        <v>4</v>
      </c>
      <c r="M1583">
        <v>20</v>
      </c>
      <c r="N1583">
        <v>10</v>
      </c>
      <c r="O1583">
        <v>2</v>
      </c>
      <c r="P1583">
        <v>4</v>
      </c>
      <c r="Q1583">
        <v>2017</v>
      </c>
      <c r="R1583">
        <v>7.139686298</v>
      </c>
      <c r="S1583">
        <v>19800</v>
      </c>
      <c r="T1583">
        <v>59.9</v>
      </c>
      <c r="U1583">
        <v>4</v>
      </c>
      <c r="V1583">
        <v>18.393333330000001</v>
      </c>
      <c r="W1583">
        <v>59.9</v>
      </c>
      <c r="X1583">
        <v>4</v>
      </c>
      <c r="Y1583">
        <v>18.393333330000001</v>
      </c>
      <c r="Z1583">
        <v>59.9</v>
      </c>
      <c r="AA1583">
        <v>4</v>
      </c>
      <c r="AB1583">
        <v>18.393333330000001</v>
      </c>
      <c r="AC1583">
        <v>59.85</v>
      </c>
      <c r="AD1583" s="1">
        <v>42851</v>
      </c>
      <c r="AE1583" t="s">
        <v>123</v>
      </c>
    </row>
    <row r="1584" spans="1:31" x14ac:dyDescent="0.3">
      <c r="A1584" t="s">
        <v>46</v>
      </c>
      <c r="B1584" t="s">
        <v>40</v>
      </c>
      <c r="C1584">
        <v>33</v>
      </c>
      <c r="D1584">
        <v>897</v>
      </c>
      <c r="E1584">
        <v>14</v>
      </c>
      <c r="F1584">
        <v>33</v>
      </c>
      <c r="G1584">
        <v>129.98999999999998</v>
      </c>
      <c r="H1584">
        <v>1819.86</v>
      </c>
      <c r="I1584">
        <v>17.396428570000001</v>
      </c>
      <c r="J1584">
        <v>1</v>
      </c>
      <c r="K1584">
        <v>1600</v>
      </c>
      <c r="L1584">
        <v>4.3</v>
      </c>
      <c r="M1584">
        <v>20</v>
      </c>
      <c r="N1584">
        <v>10</v>
      </c>
      <c r="O1584">
        <v>2</v>
      </c>
      <c r="P1584">
        <v>4</v>
      </c>
      <c r="Q1584">
        <v>2017</v>
      </c>
      <c r="R1584">
        <v>12.55630631</v>
      </c>
      <c r="S1584">
        <v>15750</v>
      </c>
      <c r="T1584">
        <v>99.99</v>
      </c>
      <c r="U1584">
        <v>4.2</v>
      </c>
      <c r="V1584">
        <v>14.202352940000001</v>
      </c>
      <c r="W1584">
        <v>129.99</v>
      </c>
      <c r="X1584">
        <v>4.3</v>
      </c>
      <c r="Y1584">
        <v>17.396428570000001</v>
      </c>
      <c r="Z1584">
        <v>129.99</v>
      </c>
      <c r="AA1584">
        <v>4.3</v>
      </c>
      <c r="AB1584">
        <v>17.396428570000001</v>
      </c>
      <c r="AC1584">
        <v>129.99</v>
      </c>
      <c r="AD1584" s="1">
        <v>42851</v>
      </c>
      <c r="AE1584" t="s">
        <v>115</v>
      </c>
    </row>
    <row r="1585" spans="1:31" x14ac:dyDescent="0.3">
      <c r="A1585" t="s">
        <v>42</v>
      </c>
      <c r="B1585" t="s">
        <v>32</v>
      </c>
      <c r="C1585">
        <v>59</v>
      </c>
      <c r="D1585">
        <v>492</v>
      </c>
      <c r="E1585">
        <v>9</v>
      </c>
      <c r="F1585">
        <v>23</v>
      </c>
      <c r="G1585">
        <v>64.989999999999995</v>
      </c>
      <c r="H1585">
        <v>584.91</v>
      </c>
      <c r="I1585">
        <v>15.16888889</v>
      </c>
      <c r="J1585">
        <v>2</v>
      </c>
      <c r="K1585">
        <v>200</v>
      </c>
      <c r="L1585">
        <v>3.9</v>
      </c>
      <c r="M1585">
        <v>20</v>
      </c>
      <c r="N1585">
        <v>10</v>
      </c>
      <c r="O1585">
        <v>2</v>
      </c>
      <c r="P1585">
        <v>4</v>
      </c>
      <c r="Q1585">
        <v>2017</v>
      </c>
      <c r="R1585">
        <v>12.39285714</v>
      </c>
      <c r="S1585">
        <v>3960</v>
      </c>
      <c r="T1585">
        <v>19.989999999999998</v>
      </c>
      <c r="U1585">
        <v>4.3</v>
      </c>
      <c r="V1585">
        <v>18.03846154</v>
      </c>
      <c r="W1585">
        <v>64.989999999999995</v>
      </c>
      <c r="X1585">
        <v>3.9</v>
      </c>
      <c r="Y1585">
        <v>15.16888889</v>
      </c>
      <c r="Z1585">
        <v>64.989999999999995</v>
      </c>
      <c r="AA1585">
        <v>3.9</v>
      </c>
      <c r="AB1585">
        <v>15.16888889</v>
      </c>
      <c r="AC1585">
        <v>64.989999999999995</v>
      </c>
      <c r="AD1585" s="1">
        <v>42850</v>
      </c>
      <c r="AE1585" t="s">
        <v>115</v>
      </c>
    </row>
    <row r="1586" spans="1:31" x14ac:dyDescent="0.3">
      <c r="A1586" t="s">
        <v>27</v>
      </c>
      <c r="B1586" t="s">
        <v>36</v>
      </c>
      <c r="C1586">
        <v>58</v>
      </c>
      <c r="D1586">
        <v>340</v>
      </c>
      <c r="E1586">
        <v>3</v>
      </c>
      <c r="F1586">
        <v>17</v>
      </c>
      <c r="G1586">
        <v>59.9</v>
      </c>
      <c r="H1586">
        <v>179.7</v>
      </c>
      <c r="I1586">
        <v>18.393333330000001</v>
      </c>
      <c r="J1586">
        <v>2</v>
      </c>
      <c r="K1586">
        <v>1500</v>
      </c>
      <c r="L1586">
        <v>4</v>
      </c>
      <c r="M1586">
        <v>20</v>
      </c>
      <c r="N1586">
        <v>10</v>
      </c>
      <c r="O1586">
        <v>2</v>
      </c>
      <c r="P1586">
        <v>4</v>
      </c>
      <c r="Q1586">
        <v>2017</v>
      </c>
      <c r="R1586">
        <v>7.139686298</v>
      </c>
      <c r="S1586">
        <v>19800</v>
      </c>
      <c r="T1586">
        <v>59.9</v>
      </c>
      <c r="U1586">
        <v>4</v>
      </c>
      <c r="V1586">
        <v>18.393333330000001</v>
      </c>
      <c r="W1586">
        <v>59.9</v>
      </c>
      <c r="X1586">
        <v>4</v>
      </c>
      <c r="Y1586">
        <v>18.393333330000001</v>
      </c>
      <c r="Z1586">
        <v>59.9</v>
      </c>
      <c r="AA1586">
        <v>4</v>
      </c>
      <c r="AB1586">
        <v>18.393333330000001</v>
      </c>
      <c r="AC1586">
        <v>59.85</v>
      </c>
      <c r="AD1586" s="1">
        <v>42850</v>
      </c>
      <c r="AE1586" t="s">
        <v>123</v>
      </c>
    </row>
    <row r="1587" spans="1:31" x14ac:dyDescent="0.3">
      <c r="A1587" t="s">
        <v>63</v>
      </c>
      <c r="B1587" t="s">
        <v>30</v>
      </c>
      <c r="C1587">
        <v>59</v>
      </c>
      <c r="D1587">
        <v>1893</v>
      </c>
      <c r="E1587">
        <v>5</v>
      </c>
      <c r="F1587">
        <v>5</v>
      </c>
      <c r="G1587">
        <v>139.99</v>
      </c>
      <c r="H1587">
        <v>699.95</v>
      </c>
      <c r="I1587">
        <v>35.122</v>
      </c>
      <c r="J1587">
        <v>1</v>
      </c>
      <c r="K1587">
        <v>6550</v>
      </c>
      <c r="L1587">
        <v>4.2</v>
      </c>
      <c r="M1587">
        <v>20</v>
      </c>
      <c r="N1587">
        <v>10</v>
      </c>
      <c r="O1587">
        <v>2</v>
      </c>
      <c r="P1587">
        <v>4</v>
      </c>
      <c r="Q1587">
        <v>2017</v>
      </c>
      <c r="R1587">
        <v>14.0327381</v>
      </c>
      <c r="S1587">
        <v>8000</v>
      </c>
      <c r="T1587">
        <v>139.99</v>
      </c>
      <c r="U1587">
        <v>4.2</v>
      </c>
      <c r="V1587">
        <v>35.122</v>
      </c>
      <c r="W1587">
        <v>139.99</v>
      </c>
      <c r="X1587">
        <v>4.2</v>
      </c>
      <c r="Y1587">
        <v>35.122</v>
      </c>
      <c r="Z1587">
        <v>139.99</v>
      </c>
      <c r="AA1587">
        <v>4.2</v>
      </c>
      <c r="AB1587">
        <v>35.122</v>
      </c>
      <c r="AC1587">
        <v>159.99</v>
      </c>
      <c r="AD1587" s="1">
        <v>42850</v>
      </c>
      <c r="AE1587" t="s">
        <v>123</v>
      </c>
    </row>
    <row r="1588" spans="1:31" x14ac:dyDescent="0.3">
      <c r="A1588" t="s">
        <v>46</v>
      </c>
      <c r="B1588" t="s">
        <v>40</v>
      </c>
      <c r="C1588">
        <v>33</v>
      </c>
      <c r="D1588">
        <v>897</v>
      </c>
      <c r="E1588">
        <v>14</v>
      </c>
      <c r="F1588">
        <v>33</v>
      </c>
      <c r="G1588">
        <v>129.98999999999998</v>
      </c>
      <c r="H1588">
        <v>1819.86</v>
      </c>
      <c r="I1588">
        <v>17.396428570000001</v>
      </c>
      <c r="J1588">
        <v>1</v>
      </c>
      <c r="K1588">
        <v>1600</v>
      </c>
      <c r="L1588">
        <v>4.3</v>
      </c>
      <c r="M1588">
        <v>20</v>
      </c>
      <c r="N1588">
        <v>10</v>
      </c>
      <c r="O1588">
        <v>2</v>
      </c>
      <c r="P1588">
        <v>4</v>
      </c>
      <c r="Q1588">
        <v>2017</v>
      </c>
      <c r="R1588">
        <v>12.55630631</v>
      </c>
      <c r="S1588">
        <v>15750</v>
      </c>
      <c r="T1588">
        <v>99.99</v>
      </c>
      <c r="U1588">
        <v>4.2</v>
      </c>
      <c r="V1588">
        <v>14.202352940000001</v>
      </c>
      <c r="W1588">
        <v>129.99</v>
      </c>
      <c r="X1588">
        <v>4.3</v>
      </c>
      <c r="Y1588">
        <v>17.396428570000001</v>
      </c>
      <c r="Z1588">
        <v>129.99</v>
      </c>
      <c r="AA1588">
        <v>4.3</v>
      </c>
      <c r="AB1588">
        <v>17.396428570000001</v>
      </c>
      <c r="AC1588">
        <v>129.99</v>
      </c>
      <c r="AD1588" s="1">
        <v>42850</v>
      </c>
      <c r="AE1588" t="s">
        <v>115</v>
      </c>
    </row>
    <row r="1589" spans="1:31" x14ac:dyDescent="0.3">
      <c r="A1589" t="s">
        <v>57</v>
      </c>
      <c r="B1589" t="s">
        <v>40</v>
      </c>
      <c r="C1589">
        <v>54</v>
      </c>
      <c r="D1589">
        <v>995</v>
      </c>
      <c r="E1589">
        <v>2</v>
      </c>
      <c r="F1589">
        <v>33</v>
      </c>
      <c r="G1589">
        <v>99.99</v>
      </c>
      <c r="H1589">
        <v>199.98</v>
      </c>
      <c r="I1589">
        <v>21.17</v>
      </c>
      <c r="J1589">
        <v>1</v>
      </c>
      <c r="K1589">
        <v>4475</v>
      </c>
      <c r="L1589">
        <v>4.3</v>
      </c>
      <c r="M1589">
        <v>20</v>
      </c>
      <c r="N1589">
        <v>10</v>
      </c>
      <c r="O1589">
        <v>2</v>
      </c>
      <c r="P1589">
        <v>4</v>
      </c>
      <c r="Q1589">
        <v>2017</v>
      </c>
      <c r="R1589">
        <v>9.7031963470000004</v>
      </c>
      <c r="S1589">
        <v>32736</v>
      </c>
      <c r="T1589">
        <v>99.99</v>
      </c>
      <c r="U1589">
        <v>4.2</v>
      </c>
      <c r="V1589">
        <v>14.202352940000001</v>
      </c>
      <c r="W1589">
        <v>129.99</v>
      </c>
      <c r="X1589">
        <v>4.3</v>
      </c>
      <c r="Y1589">
        <v>17.396428570000001</v>
      </c>
      <c r="Z1589">
        <v>99.99</v>
      </c>
      <c r="AA1589">
        <v>4.3</v>
      </c>
      <c r="AB1589">
        <v>21.17</v>
      </c>
      <c r="AC1589">
        <v>99.94</v>
      </c>
      <c r="AD1589" s="1">
        <v>42849</v>
      </c>
      <c r="AE1589" t="s">
        <v>122</v>
      </c>
    </row>
    <row r="1590" spans="1:31" x14ac:dyDescent="0.3">
      <c r="A1590" t="s">
        <v>55</v>
      </c>
      <c r="B1590" t="s">
        <v>40</v>
      </c>
      <c r="C1590">
        <v>54</v>
      </c>
      <c r="D1590">
        <v>1012</v>
      </c>
      <c r="E1590">
        <v>17</v>
      </c>
      <c r="F1590">
        <v>33</v>
      </c>
      <c r="G1590">
        <v>99.99</v>
      </c>
      <c r="H1590">
        <v>1699.83</v>
      </c>
      <c r="I1590">
        <v>14.202352940000001</v>
      </c>
      <c r="J1590">
        <v>1</v>
      </c>
      <c r="K1590">
        <v>1200</v>
      </c>
      <c r="L1590">
        <v>4.2</v>
      </c>
      <c r="M1590">
        <v>20</v>
      </c>
      <c r="N1590">
        <v>10</v>
      </c>
      <c r="O1590">
        <v>2</v>
      </c>
      <c r="P1590">
        <v>4</v>
      </c>
      <c r="Q1590">
        <v>2017</v>
      </c>
      <c r="R1590">
        <v>24.324324319999999</v>
      </c>
      <c r="S1590">
        <v>15750</v>
      </c>
      <c r="T1590">
        <v>99.99</v>
      </c>
      <c r="U1590">
        <v>4.2</v>
      </c>
      <c r="V1590">
        <v>14.202352940000001</v>
      </c>
      <c r="W1590">
        <v>129.99</v>
      </c>
      <c r="X1590">
        <v>4.3</v>
      </c>
      <c r="Y1590">
        <v>17.396428570000001</v>
      </c>
      <c r="Z1590">
        <v>99.99</v>
      </c>
      <c r="AA1590">
        <v>4.2</v>
      </c>
      <c r="AB1590">
        <v>14.202352940000001</v>
      </c>
      <c r="AC1590">
        <v>99.99</v>
      </c>
      <c r="AD1590" s="1">
        <v>42849</v>
      </c>
      <c r="AE1590" t="s">
        <v>122</v>
      </c>
    </row>
    <row r="1591" spans="1:31" x14ac:dyDescent="0.3">
      <c r="A1591" t="s">
        <v>46</v>
      </c>
      <c r="B1591" t="s">
        <v>40</v>
      </c>
      <c r="C1591">
        <v>33</v>
      </c>
      <c r="D1591">
        <v>897</v>
      </c>
      <c r="E1591">
        <v>14</v>
      </c>
      <c r="F1591">
        <v>33</v>
      </c>
      <c r="G1591">
        <v>129.98999999999998</v>
      </c>
      <c r="H1591">
        <v>1819.86</v>
      </c>
      <c r="I1591">
        <v>17.396428570000001</v>
      </c>
      <c r="J1591">
        <v>1</v>
      </c>
      <c r="K1591">
        <v>1600</v>
      </c>
      <c r="L1591">
        <v>4.3</v>
      </c>
      <c r="M1591">
        <v>20</v>
      </c>
      <c r="N1591">
        <v>10</v>
      </c>
      <c r="O1591">
        <v>2</v>
      </c>
      <c r="P1591">
        <v>4</v>
      </c>
      <c r="Q1591">
        <v>2017</v>
      </c>
      <c r="R1591">
        <v>12.55630631</v>
      </c>
      <c r="S1591">
        <v>15750</v>
      </c>
      <c r="T1591">
        <v>99.99</v>
      </c>
      <c r="U1591">
        <v>4.2</v>
      </c>
      <c r="V1591">
        <v>14.202352940000001</v>
      </c>
      <c r="W1591">
        <v>129.99</v>
      </c>
      <c r="X1591">
        <v>4.3</v>
      </c>
      <c r="Y1591">
        <v>17.396428570000001</v>
      </c>
      <c r="Z1591">
        <v>129.99</v>
      </c>
      <c r="AA1591">
        <v>4.3</v>
      </c>
      <c r="AB1591">
        <v>17.396428570000001</v>
      </c>
      <c r="AC1591">
        <v>129.99</v>
      </c>
      <c r="AD1591" s="1">
        <v>42849</v>
      </c>
      <c r="AE1591" t="s">
        <v>115</v>
      </c>
    </row>
    <row r="1592" spans="1:31" x14ac:dyDescent="0.3">
      <c r="A1592" t="s">
        <v>47</v>
      </c>
      <c r="B1592" t="s">
        <v>32</v>
      </c>
      <c r="C1592">
        <v>51</v>
      </c>
      <c r="D1592">
        <v>625</v>
      </c>
      <c r="E1592">
        <v>1</v>
      </c>
      <c r="F1592">
        <v>23</v>
      </c>
      <c r="G1592">
        <v>349.9</v>
      </c>
      <c r="H1592">
        <v>349.9</v>
      </c>
      <c r="I1592">
        <v>19.29</v>
      </c>
      <c r="J1592">
        <v>1</v>
      </c>
      <c r="K1592">
        <v>900</v>
      </c>
      <c r="L1592">
        <v>4.3</v>
      </c>
      <c r="M1592">
        <v>20</v>
      </c>
      <c r="N1592">
        <v>10</v>
      </c>
      <c r="O1592">
        <v>2</v>
      </c>
      <c r="P1592">
        <v>4</v>
      </c>
      <c r="Q1592">
        <v>2017</v>
      </c>
      <c r="R1592">
        <v>4.5855978259999999</v>
      </c>
      <c r="S1592">
        <v>11400</v>
      </c>
      <c r="T1592">
        <v>19.989999999999998</v>
      </c>
      <c r="U1592">
        <v>4.3</v>
      </c>
      <c r="V1592">
        <v>18.03846154</v>
      </c>
      <c r="W1592">
        <v>349.9</v>
      </c>
      <c r="X1592">
        <v>4.3</v>
      </c>
      <c r="Y1592">
        <v>19.29</v>
      </c>
      <c r="Z1592">
        <v>64.989999999999995</v>
      </c>
      <c r="AA1592">
        <v>3.9</v>
      </c>
      <c r="AB1592">
        <v>15.16888889</v>
      </c>
      <c r="AC1592">
        <v>349.9</v>
      </c>
      <c r="AD1592" s="1">
        <v>42848</v>
      </c>
      <c r="AE1592" t="s">
        <v>114</v>
      </c>
    </row>
    <row r="1593" spans="1:31" x14ac:dyDescent="0.3">
      <c r="A1593" t="s">
        <v>27</v>
      </c>
      <c r="B1593" t="s">
        <v>36</v>
      </c>
      <c r="C1593">
        <v>58</v>
      </c>
      <c r="D1593">
        <v>340</v>
      </c>
      <c r="E1593">
        <v>3</v>
      </c>
      <c r="F1593">
        <v>17</v>
      </c>
      <c r="G1593">
        <v>59.9</v>
      </c>
      <c r="H1593">
        <v>179.7</v>
      </c>
      <c r="I1593">
        <v>18.393333330000001</v>
      </c>
      <c r="J1593">
        <v>2</v>
      </c>
      <c r="K1593">
        <v>1500</v>
      </c>
      <c r="L1593">
        <v>4</v>
      </c>
      <c r="M1593">
        <v>20</v>
      </c>
      <c r="N1593">
        <v>10</v>
      </c>
      <c r="O1593">
        <v>2</v>
      </c>
      <c r="P1593">
        <v>4</v>
      </c>
      <c r="Q1593">
        <v>2017</v>
      </c>
      <c r="R1593">
        <v>7.139686298</v>
      </c>
      <c r="S1593">
        <v>19800</v>
      </c>
      <c r="T1593">
        <v>59.9</v>
      </c>
      <c r="U1593">
        <v>4</v>
      </c>
      <c r="V1593">
        <v>18.393333330000001</v>
      </c>
      <c r="W1593">
        <v>59.9</v>
      </c>
      <c r="X1593">
        <v>4</v>
      </c>
      <c r="Y1593">
        <v>18.393333330000001</v>
      </c>
      <c r="Z1593">
        <v>59.9</v>
      </c>
      <c r="AA1593">
        <v>4</v>
      </c>
      <c r="AB1593">
        <v>18.393333330000001</v>
      </c>
      <c r="AC1593">
        <v>59.85</v>
      </c>
      <c r="AD1593" s="1">
        <v>42847</v>
      </c>
      <c r="AE1593" t="s">
        <v>123</v>
      </c>
    </row>
    <row r="1594" spans="1:31" x14ac:dyDescent="0.3">
      <c r="A1594" t="s">
        <v>69</v>
      </c>
      <c r="B1594" t="s">
        <v>36</v>
      </c>
      <c r="C1594">
        <v>59</v>
      </c>
      <c r="D1594">
        <v>341</v>
      </c>
      <c r="E1594">
        <v>5</v>
      </c>
      <c r="F1594">
        <v>17</v>
      </c>
      <c r="G1594">
        <v>59.9</v>
      </c>
      <c r="H1594">
        <v>299.5</v>
      </c>
      <c r="I1594">
        <v>18.652000000000001</v>
      </c>
      <c r="J1594">
        <v>2</v>
      </c>
      <c r="K1594">
        <v>1850</v>
      </c>
      <c r="L1594">
        <v>4.3</v>
      </c>
      <c r="M1594">
        <v>20</v>
      </c>
      <c r="N1594">
        <v>10</v>
      </c>
      <c r="O1594">
        <v>2</v>
      </c>
      <c r="P1594">
        <v>4</v>
      </c>
      <c r="Q1594">
        <v>2017</v>
      </c>
      <c r="R1594">
        <v>6.5938511330000003</v>
      </c>
      <c r="S1594">
        <v>32560</v>
      </c>
      <c r="T1594">
        <v>59.9</v>
      </c>
      <c r="U1594">
        <v>4.3</v>
      </c>
      <c r="V1594">
        <v>18.652000000000001</v>
      </c>
      <c r="W1594">
        <v>59.9</v>
      </c>
      <c r="X1594">
        <v>4.3</v>
      </c>
      <c r="Y1594">
        <v>18.652000000000001</v>
      </c>
      <c r="Z1594">
        <v>59.9</v>
      </c>
      <c r="AA1594">
        <v>4.3</v>
      </c>
      <c r="AB1594">
        <v>18.652000000000001</v>
      </c>
      <c r="AC1594">
        <v>59.85</v>
      </c>
      <c r="AD1594" s="1">
        <v>42847</v>
      </c>
      <c r="AE1594" t="s">
        <v>123</v>
      </c>
    </row>
    <row r="1595" spans="1:31" x14ac:dyDescent="0.3">
      <c r="A1595" t="s">
        <v>42</v>
      </c>
      <c r="B1595" t="s">
        <v>32</v>
      </c>
      <c r="C1595">
        <v>59</v>
      </c>
      <c r="D1595">
        <v>492</v>
      </c>
      <c r="E1595">
        <v>9</v>
      </c>
      <c r="F1595">
        <v>23</v>
      </c>
      <c r="G1595">
        <v>64.989999999999995</v>
      </c>
      <c r="H1595">
        <v>584.91</v>
      </c>
      <c r="I1595">
        <v>15.16888889</v>
      </c>
      <c r="J1595">
        <v>2</v>
      </c>
      <c r="K1595">
        <v>200</v>
      </c>
      <c r="L1595">
        <v>3.9</v>
      </c>
      <c r="M1595">
        <v>20</v>
      </c>
      <c r="N1595">
        <v>10</v>
      </c>
      <c r="O1595">
        <v>2</v>
      </c>
      <c r="P1595">
        <v>4</v>
      </c>
      <c r="Q1595">
        <v>2017</v>
      </c>
      <c r="R1595">
        <v>12.39285714</v>
      </c>
      <c r="S1595">
        <v>3960</v>
      </c>
      <c r="T1595">
        <v>19.989999999999998</v>
      </c>
      <c r="U1595">
        <v>4.3</v>
      </c>
      <c r="V1595">
        <v>18.03846154</v>
      </c>
      <c r="W1595">
        <v>64.989999999999995</v>
      </c>
      <c r="X1595">
        <v>3.9</v>
      </c>
      <c r="Y1595">
        <v>15.16888889</v>
      </c>
      <c r="Z1595">
        <v>64.989999999999995</v>
      </c>
      <c r="AA1595">
        <v>3.9</v>
      </c>
      <c r="AB1595">
        <v>15.16888889</v>
      </c>
      <c r="AC1595">
        <v>64.989999999999995</v>
      </c>
      <c r="AD1595" s="1">
        <v>42847</v>
      </c>
      <c r="AE1595" t="s">
        <v>115</v>
      </c>
    </row>
    <row r="1596" spans="1:31" x14ac:dyDescent="0.3">
      <c r="A1596" t="s">
        <v>53</v>
      </c>
      <c r="B1596" t="s">
        <v>36</v>
      </c>
      <c r="C1596">
        <v>47</v>
      </c>
      <c r="D1596">
        <v>1893</v>
      </c>
      <c r="E1596">
        <v>8</v>
      </c>
      <c r="F1596">
        <v>17</v>
      </c>
      <c r="G1596">
        <v>94.99</v>
      </c>
      <c r="H1596">
        <v>759.92</v>
      </c>
      <c r="I1596">
        <v>33.71</v>
      </c>
      <c r="J1596">
        <v>1</v>
      </c>
      <c r="K1596">
        <v>6050</v>
      </c>
      <c r="L1596">
        <v>4.0999999999999996</v>
      </c>
      <c r="M1596">
        <v>20</v>
      </c>
      <c r="N1596">
        <v>10</v>
      </c>
      <c r="O1596">
        <v>2</v>
      </c>
      <c r="P1596">
        <v>4</v>
      </c>
      <c r="Q1596">
        <v>2017</v>
      </c>
      <c r="R1596">
        <v>10.66355519</v>
      </c>
      <c r="S1596">
        <v>8000</v>
      </c>
      <c r="T1596">
        <v>96.656666670000007</v>
      </c>
      <c r="U1596">
        <v>4.0999999999999996</v>
      </c>
      <c r="V1596">
        <v>33.71</v>
      </c>
      <c r="W1596">
        <v>96.656666670000007</v>
      </c>
      <c r="X1596">
        <v>4.0999999999999996</v>
      </c>
      <c r="Y1596">
        <v>33.71</v>
      </c>
      <c r="Z1596">
        <v>96.656666670000007</v>
      </c>
      <c r="AA1596">
        <v>4.0999999999999996</v>
      </c>
      <c r="AB1596">
        <v>33.71</v>
      </c>
      <c r="AC1596">
        <v>99.99</v>
      </c>
      <c r="AD1596" s="1">
        <v>42847</v>
      </c>
      <c r="AE1596" t="s">
        <v>122</v>
      </c>
    </row>
    <row r="1597" spans="1:31" x14ac:dyDescent="0.3">
      <c r="A1597" t="s">
        <v>46</v>
      </c>
      <c r="B1597" t="s">
        <v>40</v>
      </c>
      <c r="C1597">
        <v>33</v>
      </c>
      <c r="D1597">
        <v>897</v>
      </c>
      <c r="E1597">
        <v>14</v>
      </c>
      <c r="F1597">
        <v>33</v>
      </c>
      <c r="G1597">
        <v>129.98999999999998</v>
      </c>
      <c r="H1597">
        <v>1819.86</v>
      </c>
      <c r="I1597">
        <v>17.396428570000001</v>
      </c>
      <c r="J1597">
        <v>1</v>
      </c>
      <c r="K1597">
        <v>1600</v>
      </c>
      <c r="L1597">
        <v>4.3</v>
      </c>
      <c r="M1597">
        <v>20</v>
      </c>
      <c r="N1597">
        <v>10</v>
      </c>
      <c r="O1597">
        <v>2</v>
      </c>
      <c r="P1597">
        <v>4</v>
      </c>
      <c r="Q1597">
        <v>2017</v>
      </c>
      <c r="R1597">
        <v>12.55630631</v>
      </c>
      <c r="S1597">
        <v>15750</v>
      </c>
      <c r="T1597">
        <v>99.99</v>
      </c>
      <c r="U1597">
        <v>4.2</v>
      </c>
      <c r="V1597">
        <v>14.202352940000001</v>
      </c>
      <c r="W1597">
        <v>129.99</v>
      </c>
      <c r="X1597">
        <v>4.3</v>
      </c>
      <c r="Y1597">
        <v>17.396428570000001</v>
      </c>
      <c r="Z1597">
        <v>129.99</v>
      </c>
      <c r="AA1597">
        <v>4.3</v>
      </c>
      <c r="AB1597">
        <v>17.396428570000001</v>
      </c>
      <c r="AC1597">
        <v>129.99</v>
      </c>
      <c r="AD1597" s="1">
        <v>42847</v>
      </c>
      <c r="AE1597" t="s">
        <v>115</v>
      </c>
    </row>
    <row r="1598" spans="1:31" x14ac:dyDescent="0.3">
      <c r="A1598" t="s">
        <v>47</v>
      </c>
      <c r="B1598" t="s">
        <v>32</v>
      </c>
      <c r="C1598">
        <v>51</v>
      </c>
      <c r="D1598">
        <v>625</v>
      </c>
      <c r="E1598">
        <v>1</v>
      </c>
      <c r="F1598">
        <v>23</v>
      </c>
      <c r="G1598">
        <v>349.9</v>
      </c>
      <c r="H1598">
        <v>349.9</v>
      </c>
      <c r="I1598">
        <v>19.29</v>
      </c>
      <c r="J1598">
        <v>1</v>
      </c>
      <c r="K1598">
        <v>900</v>
      </c>
      <c r="L1598">
        <v>4.3</v>
      </c>
      <c r="M1598">
        <v>20</v>
      </c>
      <c r="N1598">
        <v>10</v>
      </c>
      <c r="O1598">
        <v>2</v>
      </c>
      <c r="P1598">
        <v>4</v>
      </c>
      <c r="Q1598">
        <v>2017</v>
      </c>
      <c r="R1598">
        <v>4.5855978259999999</v>
      </c>
      <c r="S1598">
        <v>11400</v>
      </c>
      <c r="T1598">
        <v>19.989999999999998</v>
      </c>
      <c r="U1598">
        <v>4.3</v>
      </c>
      <c r="V1598">
        <v>18.03846154</v>
      </c>
      <c r="W1598">
        <v>349.9</v>
      </c>
      <c r="X1598">
        <v>4.3</v>
      </c>
      <c r="Y1598">
        <v>19.29</v>
      </c>
      <c r="Z1598">
        <v>64.989999999999995</v>
      </c>
      <c r="AA1598">
        <v>3.9</v>
      </c>
      <c r="AB1598">
        <v>15.16888889</v>
      </c>
      <c r="AC1598">
        <v>349.9</v>
      </c>
      <c r="AD1598" s="1">
        <v>42846</v>
      </c>
      <c r="AE1598" t="s">
        <v>114</v>
      </c>
    </row>
    <row r="1599" spans="1:31" x14ac:dyDescent="0.3">
      <c r="A1599" t="s">
        <v>57</v>
      </c>
      <c r="B1599" t="s">
        <v>40</v>
      </c>
      <c r="C1599">
        <v>54</v>
      </c>
      <c r="D1599">
        <v>995</v>
      </c>
      <c r="E1599">
        <v>2</v>
      </c>
      <c r="F1599">
        <v>33</v>
      </c>
      <c r="G1599">
        <v>99.99</v>
      </c>
      <c r="H1599">
        <v>199.98</v>
      </c>
      <c r="I1599">
        <v>21.17</v>
      </c>
      <c r="J1599">
        <v>1</v>
      </c>
      <c r="K1599">
        <v>4475</v>
      </c>
      <c r="L1599">
        <v>4.3</v>
      </c>
      <c r="M1599">
        <v>20</v>
      </c>
      <c r="N1599">
        <v>10</v>
      </c>
      <c r="O1599">
        <v>2</v>
      </c>
      <c r="P1599">
        <v>4</v>
      </c>
      <c r="Q1599">
        <v>2017</v>
      </c>
      <c r="R1599">
        <v>9.7031963470000004</v>
      </c>
      <c r="S1599">
        <v>32736</v>
      </c>
      <c r="T1599">
        <v>99.99</v>
      </c>
      <c r="U1599">
        <v>4.2</v>
      </c>
      <c r="V1599">
        <v>14.202352940000001</v>
      </c>
      <c r="W1599">
        <v>129.99</v>
      </c>
      <c r="X1599">
        <v>4.3</v>
      </c>
      <c r="Y1599">
        <v>17.396428570000001</v>
      </c>
      <c r="Z1599">
        <v>99.99</v>
      </c>
      <c r="AA1599">
        <v>4.3</v>
      </c>
      <c r="AB1599">
        <v>21.17</v>
      </c>
      <c r="AC1599">
        <v>99.94</v>
      </c>
      <c r="AD1599" s="1">
        <v>42846</v>
      </c>
      <c r="AE1599" t="s">
        <v>122</v>
      </c>
    </row>
    <row r="1600" spans="1:31" x14ac:dyDescent="0.3">
      <c r="A1600" t="s">
        <v>46</v>
      </c>
      <c r="B1600" t="s">
        <v>40</v>
      </c>
      <c r="C1600">
        <v>33</v>
      </c>
      <c r="D1600">
        <v>897</v>
      </c>
      <c r="E1600">
        <v>14</v>
      </c>
      <c r="F1600">
        <v>33</v>
      </c>
      <c r="G1600">
        <v>129.98999999999998</v>
      </c>
      <c r="H1600">
        <v>1819.86</v>
      </c>
      <c r="I1600">
        <v>17.396428570000001</v>
      </c>
      <c r="J1600">
        <v>1</v>
      </c>
      <c r="K1600">
        <v>1600</v>
      </c>
      <c r="L1600">
        <v>4.3</v>
      </c>
      <c r="M1600">
        <v>20</v>
      </c>
      <c r="N1600">
        <v>10</v>
      </c>
      <c r="O1600">
        <v>2</v>
      </c>
      <c r="P1600">
        <v>4</v>
      </c>
      <c r="Q1600">
        <v>2017</v>
      </c>
      <c r="R1600">
        <v>12.55630631</v>
      </c>
      <c r="S1600">
        <v>15750</v>
      </c>
      <c r="T1600">
        <v>99.99</v>
      </c>
      <c r="U1600">
        <v>4.2</v>
      </c>
      <c r="V1600">
        <v>14.202352940000001</v>
      </c>
      <c r="W1600">
        <v>129.99</v>
      </c>
      <c r="X1600">
        <v>4.3</v>
      </c>
      <c r="Y1600">
        <v>17.396428570000001</v>
      </c>
      <c r="Z1600">
        <v>129.99</v>
      </c>
      <c r="AA1600">
        <v>4.3</v>
      </c>
      <c r="AB1600">
        <v>17.396428570000001</v>
      </c>
      <c r="AC1600">
        <v>129.99</v>
      </c>
      <c r="AD1600" s="1">
        <v>42846</v>
      </c>
      <c r="AE1600" t="s">
        <v>115</v>
      </c>
    </row>
    <row r="1601" spans="1:31" x14ac:dyDescent="0.3">
      <c r="A1601" t="s">
        <v>51</v>
      </c>
      <c r="B1601" t="s">
        <v>36</v>
      </c>
      <c r="C1601">
        <v>57</v>
      </c>
      <c r="D1601">
        <v>339</v>
      </c>
      <c r="E1601">
        <v>1</v>
      </c>
      <c r="F1601">
        <v>17</v>
      </c>
      <c r="G1601">
        <v>59.9</v>
      </c>
      <c r="H1601">
        <v>59.9</v>
      </c>
      <c r="I1601">
        <v>17.16</v>
      </c>
      <c r="J1601">
        <v>2</v>
      </c>
      <c r="K1601">
        <v>1800</v>
      </c>
      <c r="L1601">
        <v>4.2</v>
      </c>
      <c r="M1601">
        <v>20</v>
      </c>
      <c r="N1601">
        <v>10</v>
      </c>
      <c r="O1601">
        <v>2</v>
      </c>
      <c r="P1601">
        <v>4</v>
      </c>
      <c r="Q1601">
        <v>2017</v>
      </c>
      <c r="R1601">
        <v>7.8796128249999997</v>
      </c>
      <c r="S1601">
        <v>32560</v>
      </c>
      <c r="T1601">
        <v>59.9</v>
      </c>
      <c r="U1601">
        <v>4.2</v>
      </c>
      <c r="V1601">
        <v>17.16</v>
      </c>
      <c r="W1601">
        <v>59.9</v>
      </c>
      <c r="X1601">
        <v>4.2</v>
      </c>
      <c r="Y1601">
        <v>17.16</v>
      </c>
      <c r="Z1601">
        <v>59.9</v>
      </c>
      <c r="AA1601">
        <v>4.2</v>
      </c>
      <c r="AB1601">
        <v>17.16</v>
      </c>
      <c r="AC1601">
        <v>59.85</v>
      </c>
      <c r="AD1601" s="1">
        <v>42845</v>
      </c>
      <c r="AE1601" t="s">
        <v>123</v>
      </c>
    </row>
    <row r="1602" spans="1:31" x14ac:dyDescent="0.3">
      <c r="A1602" t="s">
        <v>55</v>
      </c>
      <c r="B1602" t="s">
        <v>40</v>
      </c>
      <c r="C1602">
        <v>54</v>
      </c>
      <c r="D1602">
        <v>1012</v>
      </c>
      <c r="E1602">
        <v>17</v>
      </c>
      <c r="F1602">
        <v>33</v>
      </c>
      <c r="G1602">
        <v>99.99</v>
      </c>
      <c r="H1602">
        <v>1699.83</v>
      </c>
      <c r="I1602">
        <v>14.202352940000001</v>
      </c>
      <c r="J1602">
        <v>1</v>
      </c>
      <c r="K1602">
        <v>1200</v>
      </c>
      <c r="L1602">
        <v>4.2</v>
      </c>
      <c r="M1602">
        <v>20</v>
      </c>
      <c r="N1602">
        <v>10</v>
      </c>
      <c r="O1602">
        <v>2</v>
      </c>
      <c r="P1602">
        <v>4</v>
      </c>
      <c r="Q1602">
        <v>2017</v>
      </c>
      <c r="R1602">
        <v>24.324324319999999</v>
      </c>
      <c r="S1602">
        <v>15750</v>
      </c>
      <c r="T1602">
        <v>99.99</v>
      </c>
      <c r="U1602">
        <v>4.2</v>
      </c>
      <c r="V1602">
        <v>14.202352940000001</v>
      </c>
      <c r="W1602">
        <v>129.99</v>
      </c>
      <c r="X1602">
        <v>4.3</v>
      </c>
      <c r="Y1602">
        <v>17.396428570000001</v>
      </c>
      <c r="Z1602">
        <v>99.99</v>
      </c>
      <c r="AA1602">
        <v>4.2</v>
      </c>
      <c r="AB1602">
        <v>14.202352940000001</v>
      </c>
      <c r="AC1602">
        <v>99.99</v>
      </c>
      <c r="AD1602" s="1">
        <v>42845</v>
      </c>
      <c r="AE1602" t="s">
        <v>122</v>
      </c>
    </row>
    <row r="1603" spans="1:31" x14ac:dyDescent="0.3">
      <c r="A1603" t="s">
        <v>53</v>
      </c>
      <c r="B1603" t="s">
        <v>36</v>
      </c>
      <c r="C1603">
        <v>47</v>
      </c>
      <c r="D1603">
        <v>1893</v>
      </c>
      <c r="E1603">
        <v>8</v>
      </c>
      <c r="F1603">
        <v>17</v>
      </c>
      <c r="G1603">
        <v>94.99</v>
      </c>
      <c r="H1603">
        <v>759.92</v>
      </c>
      <c r="I1603">
        <v>33.71</v>
      </c>
      <c r="J1603">
        <v>1</v>
      </c>
      <c r="K1603">
        <v>6050</v>
      </c>
      <c r="L1603">
        <v>4.0999999999999996</v>
      </c>
      <c r="M1603">
        <v>20</v>
      </c>
      <c r="N1603">
        <v>10</v>
      </c>
      <c r="O1603">
        <v>2</v>
      </c>
      <c r="P1603">
        <v>4</v>
      </c>
      <c r="Q1603">
        <v>2017</v>
      </c>
      <c r="R1603">
        <v>10.66355519</v>
      </c>
      <c r="S1603">
        <v>8000</v>
      </c>
      <c r="T1603">
        <v>96.656666670000007</v>
      </c>
      <c r="U1603">
        <v>4.0999999999999996</v>
      </c>
      <c r="V1603">
        <v>33.71</v>
      </c>
      <c r="W1603">
        <v>96.656666670000007</v>
      </c>
      <c r="X1603">
        <v>4.0999999999999996</v>
      </c>
      <c r="Y1603">
        <v>33.71</v>
      </c>
      <c r="Z1603">
        <v>96.656666670000007</v>
      </c>
      <c r="AA1603">
        <v>4.0999999999999996</v>
      </c>
      <c r="AB1603">
        <v>33.71</v>
      </c>
      <c r="AC1603">
        <v>99.99</v>
      </c>
      <c r="AD1603" s="1">
        <v>42844</v>
      </c>
      <c r="AE1603" t="s">
        <v>122</v>
      </c>
    </row>
    <row r="1604" spans="1:31" x14ac:dyDescent="0.3">
      <c r="A1604" t="s">
        <v>47</v>
      </c>
      <c r="B1604" t="s">
        <v>32</v>
      </c>
      <c r="C1604">
        <v>51</v>
      </c>
      <c r="D1604">
        <v>625</v>
      </c>
      <c r="E1604">
        <v>1</v>
      </c>
      <c r="F1604">
        <v>23</v>
      </c>
      <c r="G1604">
        <v>349.9</v>
      </c>
      <c r="H1604">
        <v>349.9</v>
      </c>
      <c r="I1604">
        <v>19.29</v>
      </c>
      <c r="J1604">
        <v>1</v>
      </c>
      <c r="K1604">
        <v>900</v>
      </c>
      <c r="L1604">
        <v>4.3</v>
      </c>
      <c r="M1604">
        <v>20</v>
      </c>
      <c r="N1604">
        <v>10</v>
      </c>
      <c r="O1604">
        <v>2</v>
      </c>
      <c r="P1604">
        <v>4</v>
      </c>
      <c r="Q1604">
        <v>2017</v>
      </c>
      <c r="R1604">
        <v>4.5855978259999999</v>
      </c>
      <c r="S1604">
        <v>11400</v>
      </c>
      <c r="T1604">
        <v>19.989999999999998</v>
      </c>
      <c r="U1604">
        <v>4.3</v>
      </c>
      <c r="V1604">
        <v>18.03846154</v>
      </c>
      <c r="W1604">
        <v>349.9</v>
      </c>
      <c r="X1604">
        <v>4.3</v>
      </c>
      <c r="Y1604">
        <v>19.29</v>
      </c>
      <c r="Z1604">
        <v>64.989999999999995</v>
      </c>
      <c r="AA1604">
        <v>3.9</v>
      </c>
      <c r="AB1604">
        <v>15.16888889</v>
      </c>
      <c r="AC1604">
        <v>349.9</v>
      </c>
      <c r="AD1604" s="1">
        <v>42844</v>
      </c>
      <c r="AE1604" t="s">
        <v>114</v>
      </c>
    </row>
    <row r="1605" spans="1:31" x14ac:dyDescent="0.3">
      <c r="A1605" t="s">
        <v>57</v>
      </c>
      <c r="B1605" t="s">
        <v>40</v>
      </c>
      <c r="C1605">
        <v>54</v>
      </c>
      <c r="D1605">
        <v>995</v>
      </c>
      <c r="E1605">
        <v>2</v>
      </c>
      <c r="F1605">
        <v>33</v>
      </c>
      <c r="G1605">
        <v>99.99</v>
      </c>
      <c r="H1605">
        <v>199.98</v>
      </c>
      <c r="I1605">
        <v>21.17</v>
      </c>
      <c r="J1605">
        <v>1</v>
      </c>
      <c r="K1605">
        <v>4475</v>
      </c>
      <c r="L1605">
        <v>4.3</v>
      </c>
      <c r="M1605">
        <v>20</v>
      </c>
      <c r="N1605">
        <v>10</v>
      </c>
      <c r="O1605">
        <v>2</v>
      </c>
      <c r="P1605">
        <v>4</v>
      </c>
      <c r="Q1605">
        <v>2017</v>
      </c>
      <c r="R1605">
        <v>9.7031963470000004</v>
      </c>
      <c r="S1605">
        <v>32736</v>
      </c>
      <c r="T1605">
        <v>99.99</v>
      </c>
      <c r="U1605">
        <v>4.2</v>
      </c>
      <c r="V1605">
        <v>14.202352940000001</v>
      </c>
      <c r="W1605">
        <v>129.99</v>
      </c>
      <c r="X1605">
        <v>4.3</v>
      </c>
      <c r="Y1605">
        <v>17.396428570000001</v>
      </c>
      <c r="Z1605">
        <v>99.99</v>
      </c>
      <c r="AA1605">
        <v>4.3</v>
      </c>
      <c r="AB1605">
        <v>21.17</v>
      </c>
      <c r="AC1605">
        <v>99.94</v>
      </c>
      <c r="AD1605" s="1">
        <v>42844</v>
      </c>
      <c r="AE1605" t="s">
        <v>122</v>
      </c>
    </row>
    <row r="1606" spans="1:31" x14ac:dyDescent="0.3">
      <c r="A1606" t="s">
        <v>46</v>
      </c>
      <c r="B1606" t="s">
        <v>40</v>
      </c>
      <c r="C1606">
        <v>33</v>
      </c>
      <c r="D1606">
        <v>897</v>
      </c>
      <c r="E1606">
        <v>14</v>
      </c>
      <c r="F1606">
        <v>33</v>
      </c>
      <c r="G1606">
        <v>129.98999999999998</v>
      </c>
      <c r="H1606">
        <v>1819.86</v>
      </c>
      <c r="I1606">
        <v>17.396428570000001</v>
      </c>
      <c r="J1606">
        <v>1</v>
      </c>
      <c r="K1606">
        <v>1600</v>
      </c>
      <c r="L1606">
        <v>4.3</v>
      </c>
      <c r="M1606">
        <v>20</v>
      </c>
      <c r="N1606">
        <v>10</v>
      </c>
      <c r="O1606">
        <v>2</v>
      </c>
      <c r="P1606">
        <v>4</v>
      </c>
      <c r="Q1606">
        <v>2017</v>
      </c>
      <c r="R1606">
        <v>12.55630631</v>
      </c>
      <c r="S1606">
        <v>15750</v>
      </c>
      <c r="T1606">
        <v>99.99</v>
      </c>
      <c r="U1606">
        <v>4.2</v>
      </c>
      <c r="V1606">
        <v>14.202352940000001</v>
      </c>
      <c r="W1606">
        <v>129.99</v>
      </c>
      <c r="X1606">
        <v>4.3</v>
      </c>
      <c r="Y1606">
        <v>17.396428570000001</v>
      </c>
      <c r="Z1606">
        <v>129.99</v>
      </c>
      <c r="AA1606">
        <v>4.3</v>
      </c>
      <c r="AB1606">
        <v>17.396428570000001</v>
      </c>
      <c r="AC1606">
        <v>129.99</v>
      </c>
      <c r="AD1606" s="1">
        <v>42844</v>
      </c>
      <c r="AE1606" t="s">
        <v>115</v>
      </c>
    </row>
    <row r="1607" spans="1:31" x14ac:dyDescent="0.3">
      <c r="A1607" t="s">
        <v>42</v>
      </c>
      <c r="B1607" t="s">
        <v>32</v>
      </c>
      <c r="C1607">
        <v>59</v>
      </c>
      <c r="D1607">
        <v>492</v>
      </c>
      <c r="E1607">
        <v>9</v>
      </c>
      <c r="F1607">
        <v>23</v>
      </c>
      <c r="G1607">
        <v>64.989999999999995</v>
      </c>
      <c r="H1607">
        <v>584.91</v>
      </c>
      <c r="I1607">
        <v>15.16888889</v>
      </c>
      <c r="J1607">
        <v>2</v>
      </c>
      <c r="K1607">
        <v>200</v>
      </c>
      <c r="L1607">
        <v>3.9</v>
      </c>
      <c r="M1607">
        <v>20</v>
      </c>
      <c r="N1607">
        <v>10</v>
      </c>
      <c r="O1607">
        <v>2</v>
      </c>
      <c r="P1607">
        <v>4</v>
      </c>
      <c r="Q1607">
        <v>2017</v>
      </c>
      <c r="R1607">
        <v>12.39285714</v>
      </c>
      <c r="S1607">
        <v>3960</v>
      </c>
      <c r="T1607">
        <v>19.989999999999998</v>
      </c>
      <c r="U1607">
        <v>4.3</v>
      </c>
      <c r="V1607">
        <v>18.03846154</v>
      </c>
      <c r="W1607">
        <v>64.989999999999995</v>
      </c>
      <c r="X1607">
        <v>3.9</v>
      </c>
      <c r="Y1607">
        <v>15.16888889</v>
      </c>
      <c r="Z1607">
        <v>64.989999999999995</v>
      </c>
      <c r="AA1607">
        <v>3.9</v>
      </c>
      <c r="AB1607">
        <v>15.16888889</v>
      </c>
      <c r="AC1607">
        <v>64.989999999999995</v>
      </c>
      <c r="AD1607" s="1">
        <v>42843</v>
      </c>
      <c r="AE1607" t="s">
        <v>115</v>
      </c>
    </row>
    <row r="1608" spans="1:31" x14ac:dyDescent="0.3">
      <c r="A1608" t="s">
        <v>51</v>
      </c>
      <c r="B1608" t="s">
        <v>36</v>
      </c>
      <c r="C1608">
        <v>57</v>
      </c>
      <c r="D1608">
        <v>339</v>
      </c>
      <c r="E1608">
        <v>1</v>
      </c>
      <c r="F1608">
        <v>17</v>
      </c>
      <c r="G1608">
        <v>59.9</v>
      </c>
      <c r="H1608">
        <v>59.9</v>
      </c>
      <c r="I1608">
        <v>17.16</v>
      </c>
      <c r="J1608">
        <v>2</v>
      </c>
      <c r="K1608">
        <v>1800</v>
      </c>
      <c r="L1608">
        <v>4.2</v>
      </c>
      <c r="M1608">
        <v>20</v>
      </c>
      <c r="N1608">
        <v>10</v>
      </c>
      <c r="O1608">
        <v>2</v>
      </c>
      <c r="P1608">
        <v>4</v>
      </c>
      <c r="Q1608">
        <v>2017</v>
      </c>
      <c r="R1608">
        <v>7.8796128249999997</v>
      </c>
      <c r="S1608">
        <v>32560</v>
      </c>
      <c r="T1608">
        <v>59.9</v>
      </c>
      <c r="U1608">
        <v>4.2</v>
      </c>
      <c r="V1608">
        <v>17.16</v>
      </c>
      <c r="W1608">
        <v>59.9</v>
      </c>
      <c r="X1608">
        <v>4.2</v>
      </c>
      <c r="Y1608">
        <v>17.16</v>
      </c>
      <c r="Z1608">
        <v>59.9</v>
      </c>
      <c r="AA1608">
        <v>4.2</v>
      </c>
      <c r="AB1608">
        <v>17.16</v>
      </c>
      <c r="AC1608">
        <v>59.85</v>
      </c>
      <c r="AD1608" s="1">
        <v>42843</v>
      </c>
      <c r="AE1608" t="s">
        <v>123</v>
      </c>
    </row>
    <row r="1609" spans="1:31" x14ac:dyDescent="0.3">
      <c r="A1609" t="s">
        <v>55</v>
      </c>
      <c r="B1609" t="s">
        <v>40</v>
      </c>
      <c r="C1609">
        <v>54</v>
      </c>
      <c r="D1609">
        <v>1012</v>
      </c>
      <c r="E1609">
        <v>17</v>
      </c>
      <c r="F1609">
        <v>33</v>
      </c>
      <c r="G1609">
        <v>99.99</v>
      </c>
      <c r="H1609">
        <v>1699.83</v>
      </c>
      <c r="I1609">
        <v>14.202352940000001</v>
      </c>
      <c r="J1609">
        <v>1</v>
      </c>
      <c r="K1609">
        <v>1200</v>
      </c>
      <c r="L1609">
        <v>4.2</v>
      </c>
      <c r="M1609">
        <v>20</v>
      </c>
      <c r="N1609">
        <v>10</v>
      </c>
      <c r="O1609">
        <v>2</v>
      </c>
      <c r="P1609">
        <v>4</v>
      </c>
      <c r="Q1609">
        <v>2017</v>
      </c>
      <c r="R1609">
        <v>24.324324319999999</v>
      </c>
      <c r="S1609">
        <v>15750</v>
      </c>
      <c r="T1609">
        <v>99.99</v>
      </c>
      <c r="U1609">
        <v>4.2</v>
      </c>
      <c r="V1609">
        <v>14.202352940000001</v>
      </c>
      <c r="W1609">
        <v>129.99</v>
      </c>
      <c r="X1609">
        <v>4.3</v>
      </c>
      <c r="Y1609">
        <v>17.396428570000001</v>
      </c>
      <c r="Z1609">
        <v>99.99</v>
      </c>
      <c r="AA1609">
        <v>4.2</v>
      </c>
      <c r="AB1609">
        <v>14.202352940000001</v>
      </c>
      <c r="AC1609">
        <v>99.99</v>
      </c>
      <c r="AD1609" s="1">
        <v>42843</v>
      </c>
      <c r="AE1609" t="s">
        <v>122</v>
      </c>
    </row>
    <row r="1610" spans="1:31" x14ac:dyDescent="0.3">
      <c r="A1610" t="s">
        <v>63</v>
      </c>
      <c r="B1610" t="s">
        <v>30</v>
      </c>
      <c r="C1610">
        <v>59</v>
      </c>
      <c r="D1610">
        <v>1893</v>
      </c>
      <c r="E1610">
        <v>5</v>
      </c>
      <c r="F1610">
        <v>5</v>
      </c>
      <c r="G1610">
        <v>139.99</v>
      </c>
      <c r="H1610">
        <v>699.95</v>
      </c>
      <c r="I1610">
        <v>35.122</v>
      </c>
      <c r="J1610">
        <v>1</v>
      </c>
      <c r="K1610">
        <v>6550</v>
      </c>
      <c r="L1610">
        <v>4.2</v>
      </c>
      <c r="M1610">
        <v>20</v>
      </c>
      <c r="N1610">
        <v>10</v>
      </c>
      <c r="O1610">
        <v>2</v>
      </c>
      <c r="P1610">
        <v>4</v>
      </c>
      <c r="Q1610">
        <v>2017</v>
      </c>
      <c r="R1610">
        <v>14.0327381</v>
      </c>
      <c r="S1610">
        <v>8000</v>
      </c>
      <c r="T1610">
        <v>139.99</v>
      </c>
      <c r="U1610">
        <v>4.2</v>
      </c>
      <c r="V1610">
        <v>35.122</v>
      </c>
      <c r="W1610">
        <v>139.99</v>
      </c>
      <c r="X1610">
        <v>4.2</v>
      </c>
      <c r="Y1610">
        <v>35.122</v>
      </c>
      <c r="Z1610">
        <v>139.99</v>
      </c>
      <c r="AA1610">
        <v>4.2</v>
      </c>
      <c r="AB1610">
        <v>35.122</v>
      </c>
      <c r="AC1610">
        <v>159.99</v>
      </c>
      <c r="AD1610" s="1">
        <v>42843</v>
      </c>
      <c r="AE1610" t="s">
        <v>123</v>
      </c>
    </row>
    <row r="1611" spans="1:31" x14ac:dyDescent="0.3">
      <c r="A1611" t="s">
        <v>57</v>
      </c>
      <c r="B1611" t="s">
        <v>40</v>
      </c>
      <c r="C1611">
        <v>54</v>
      </c>
      <c r="D1611">
        <v>995</v>
      </c>
      <c r="E1611">
        <v>2</v>
      </c>
      <c r="F1611">
        <v>33</v>
      </c>
      <c r="G1611">
        <v>99.99</v>
      </c>
      <c r="H1611">
        <v>199.98</v>
      </c>
      <c r="I1611">
        <v>21.17</v>
      </c>
      <c r="J1611">
        <v>1</v>
      </c>
      <c r="K1611">
        <v>4475</v>
      </c>
      <c r="L1611">
        <v>4.3</v>
      </c>
      <c r="M1611">
        <v>20</v>
      </c>
      <c r="N1611">
        <v>10</v>
      </c>
      <c r="O1611">
        <v>2</v>
      </c>
      <c r="P1611">
        <v>4</v>
      </c>
      <c r="Q1611">
        <v>2017</v>
      </c>
      <c r="R1611">
        <v>9.7031963470000004</v>
      </c>
      <c r="S1611">
        <v>32736</v>
      </c>
      <c r="T1611">
        <v>99.99</v>
      </c>
      <c r="U1611">
        <v>4.2</v>
      </c>
      <c r="V1611">
        <v>14.202352940000001</v>
      </c>
      <c r="W1611">
        <v>129.99</v>
      </c>
      <c r="X1611">
        <v>4.3</v>
      </c>
      <c r="Y1611">
        <v>17.396428570000001</v>
      </c>
      <c r="Z1611">
        <v>99.99</v>
      </c>
      <c r="AA1611">
        <v>4.3</v>
      </c>
      <c r="AB1611">
        <v>21.17</v>
      </c>
      <c r="AC1611">
        <v>99.94</v>
      </c>
      <c r="AD1611" s="1">
        <v>42841</v>
      </c>
      <c r="AE1611" t="s">
        <v>122</v>
      </c>
    </row>
    <row r="1612" spans="1:31" x14ac:dyDescent="0.3">
      <c r="A1612" t="s">
        <v>55</v>
      </c>
      <c r="B1612" t="s">
        <v>40</v>
      </c>
      <c r="C1612">
        <v>54</v>
      </c>
      <c r="D1612">
        <v>1012</v>
      </c>
      <c r="E1612">
        <v>17</v>
      </c>
      <c r="F1612">
        <v>33</v>
      </c>
      <c r="G1612">
        <v>99.99</v>
      </c>
      <c r="H1612">
        <v>1699.83</v>
      </c>
      <c r="I1612">
        <v>14.202352940000001</v>
      </c>
      <c r="J1612">
        <v>1</v>
      </c>
      <c r="K1612">
        <v>1200</v>
      </c>
      <c r="L1612">
        <v>4.2</v>
      </c>
      <c r="M1612">
        <v>20</v>
      </c>
      <c r="N1612">
        <v>10</v>
      </c>
      <c r="O1612">
        <v>2</v>
      </c>
      <c r="P1612">
        <v>4</v>
      </c>
      <c r="Q1612">
        <v>2017</v>
      </c>
      <c r="R1612">
        <v>24.324324319999999</v>
      </c>
      <c r="S1612">
        <v>15750</v>
      </c>
      <c r="T1612">
        <v>99.99</v>
      </c>
      <c r="U1612">
        <v>4.2</v>
      </c>
      <c r="V1612">
        <v>14.202352940000001</v>
      </c>
      <c r="W1612">
        <v>129.99</v>
      </c>
      <c r="X1612">
        <v>4.3</v>
      </c>
      <c r="Y1612">
        <v>17.396428570000001</v>
      </c>
      <c r="Z1612">
        <v>99.99</v>
      </c>
      <c r="AA1612">
        <v>4.2</v>
      </c>
      <c r="AB1612">
        <v>14.202352940000001</v>
      </c>
      <c r="AC1612">
        <v>99.99</v>
      </c>
      <c r="AD1612" s="1">
        <v>42841</v>
      </c>
      <c r="AE1612" t="s">
        <v>122</v>
      </c>
    </row>
    <row r="1613" spans="1:31" x14ac:dyDescent="0.3">
      <c r="A1613" t="s">
        <v>63</v>
      </c>
      <c r="B1613" t="s">
        <v>30</v>
      </c>
      <c r="C1613">
        <v>59</v>
      </c>
      <c r="D1613">
        <v>1893</v>
      </c>
      <c r="E1613">
        <v>5</v>
      </c>
      <c r="F1613">
        <v>5</v>
      </c>
      <c r="G1613">
        <v>139.99</v>
      </c>
      <c r="H1613">
        <v>699.95</v>
      </c>
      <c r="I1613">
        <v>35.122</v>
      </c>
      <c r="J1613">
        <v>1</v>
      </c>
      <c r="K1613">
        <v>6550</v>
      </c>
      <c r="L1613">
        <v>4.2</v>
      </c>
      <c r="M1613">
        <v>20</v>
      </c>
      <c r="N1613">
        <v>10</v>
      </c>
      <c r="O1613">
        <v>2</v>
      </c>
      <c r="P1613">
        <v>4</v>
      </c>
      <c r="Q1613">
        <v>2017</v>
      </c>
      <c r="R1613">
        <v>14.0327381</v>
      </c>
      <c r="S1613">
        <v>8000</v>
      </c>
      <c r="T1613">
        <v>139.99</v>
      </c>
      <c r="U1613">
        <v>4.2</v>
      </c>
      <c r="V1613">
        <v>35.122</v>
      </c>
      <c r="W1613">
        <v>139.99</v>
      </c>
      <c r="X1613">
        <v>4.2</v>
      </c>
      <c r="Y1613">
        <v>35.122</v>
      </c>
      <c r="Z1613">
        <v>139.99</v>
      </c>
      <c r="AA1613">
        <v>4.2</v>
      </c>
      <c r="AB1613">
        <v>35.122</v>
      </c>
      <c r="AC1613">
        <v>159.99</v>
      </c>
      <c r="AD1613" s="1">
        <v>42841</v>
      </c>
      <c r="AE1613" t="s">
        <v>123</v>
      </c>
    </row>
    <row r="1614" spans="1:31" x14ac:dyDescent="0.3">
      <c r="A1614" t="s">
        <v>46</v>
      </c>
      <c r="B1614" t="s">
        <v>40</v>
      </c>
      <c r="C1614">
        <v>33</v>
      </c>
      <c r="D1614">
        <v>897</v>
      </c>
      <c r="E1614">
        <v>14</v>
      </c>
      <c r="F1614">
        <v>33</v>
      </c>
      <c r="G1614">
        <v>129.98999999999998</v>
      </c>
      <c r="H1614">
        <v>1819.86</v>
      </c>
      <c r="I1614">
        <v>17.396428570000001</v>
      </c>
      <c r="J1614">
        <v>1</v>
      </c>
      <c r="K1614">
        <v>1600</v>
      </c>
      <c r="L1614">
        <v>4.3</v>
      </c>
      <c r="M1614">
        <v>20</v>
      </c>
      <c r="N1614">
        <v>10</v>
      </c>
      <c r="O1614">
        <v>2</v>
      </c>
      <c r="P1614">
        <v>4</v>
      </c>
      <c r="Q1614">
        <v>2017</v>
      </c>
      <c r="R1614">
        <v>12.55630631</v>
      </c>
      <c r="S1614">
        <v>15750</v>
      </c>
      <c r="T1614">
        <v>99.99</v>
      </c>
      <c r="U1614">
        <v>4.2</v>
      </c>
      <c r="V1614">
        <v>14.202352940000001</v>
      </c>
      <c r="W1614">
        <v>129.99</v>
      </c>
      <c r="X1614">
        <v>4.3</v>
      </c>
      <c r="Y1614">
        <v>17.396428570000001</v>
      </c>
      <c r="Z1614">
        <v>129.99</v>
      </c>
      <c r="AA1614">
        <v>4.3</v>
      </c>
      <c r="AB1614">
        <v>17.396428570000001</v>
      </c>
      <c r="AC1614">
        <v>129.99</v>
      </c>
      <c r="AD1614" s="1">
        <v>42841</v>
      </c>
      <c r="AE1614" t="s">
        <v>115</v>
      </c>
    </row>
    <row r="1615" spans="1:31" x14ac:dyDescent="0.3">
      <c r="A1615" t="s">
        <v>69</v>
      </c>
      <c r="B1615" t="s">
        <v>36</v>
      </c>
      <c r="C1615">
        <v>59</v>
      </c>
      <c r="D1615">
        <v>341</v>
      </c>
      <c r="E1615">
        <v>5</v>
      </c>
      <c r="F1615">
        <v>17</v>
      </c>
      <c r="G1615">
        <v>59.9</v>
      </c>
      <c r="H1615">
        <v>299.5</v>
      </c>
      <c r="I1615">
        <v>18.652000000000001</v>
      </c>
      <c r="J1615">
        <v>2</v>
      </c>
      <c r="K1615">
        <v>1850</v>
      </c>
      <c r="L1615">
        <v>4.3</v>
      </c>
      <c r="M1615">
        <v>20</v>
      </c>
      <c r="N1615">
        <v>10</v>
      </c>
      <c r="O1615">
        <v>2</v>
      </c>
      <c r="P1615">
        <v>4</v>
      </c>
      <c r="Q1615">
        <v>2017</v>
      </c>
      <c r="R1615">
        <v>6.5938511330000003</v>
      </c>
      <c r="S1615">
        <v>32560</v>
      </c>
      <c r="T1615">
        <v>59.9</v>
      </c>
      <c r="U1615">
        <v>4.3</v>
      </c>
      <c r="V1615">
        <v>18.652000000000001</v>
      </c>
      <c r="W1615">
        <v>59.9</v>
      </c>
      <c r="X1615">
        <v>4.3</v>
      </c>
      <c r="Y1615">
        <v>18.652000000000001</v>
      </c>
      <c r="Z1615">
        <v>59.9</v>
      </c>
      <c r="AA1615">
        <v>4.3</v>
      </c>
      <c r="AB1615">
        <v>18.652000000000001</v>
      </c>
      <c r="AC1615">
        <v>59.85</v>
      </c>
      <c r="AD1615" s="1">
        <v>42840</v>
      </c>
      <c r="AE1615" t="s">
        <v>123</v>
      </c>
    </row>
    <row r="1616" spans="1:31" x14ac:dyDescent="0.3">
      <c r="A1616" t="s">
        <v>51</v>
      </c>
      <c r="B1616" t="s">
        <v>36</v>
      </c>
      <c r="C1616">
        <v>57</v>
      </c>
      <c r="D1616">
        <v>339</v>
      </c>
      <c r="E1616">
        <v>1</v>
      </c>
      <c r="F1616">
        <v>17</v>
      </c>
      <c r="G1616">
        <v>59.9</v>
      </c>
      <c r="H1616">
        <v>59.9</v>
      </c>
      <c r="I1616">
        <v>17.16</v>
      </c>
      <c r="J1616">
        <v>2</v>
      </c>
      <c r="K1616">
        <v>1800</v>
      </c>
      <c r="L1616">
        <v>4.2</v>
      </c>
      <c r="M1616">
        <v>20</v>
      </c>
      <c r="N1616">
        <v>10</v>
      </c>
      <c r="O1616">
        <v>2</v>
      </c>
      <c r="P1616">
        <v>4</v>
      </c>
      <c r="Q1616">
        <v>2017</v>
      </c>
      <c r="R1616">
        <v>7.8796128249999997</v>
      </c>
      <c r="S1616">
        <v>32560</v>
      </c>
      <c r="T1616">
        <v>59.9</v>
      </c>
      <c r="U1616">
        <v>4.2</v>
      </c>
      <c r="V1616">
        <v>17.16</v>
      </c>
      <c r="W1616">
        <v>59.9</v>
      </c>
      <c r="X1616">
        <v>4.2</v>
      </c>
      <c r="Y1616">
        <v>17.16</v>
      </c>
      <c r="Z1616">
        <v>59.9</v>
      </c>
      <c r="AA1616">
        <v>4.2</v>
      </c>
      <c r="AB1616">
        <v>17.16</v>
      </c>
      <c r="AC1616">
        <v>59.85</v>
      </c>
      <c r="AD1616" s="1">
        <v>42840</v>
      </c>
      <c r="AE1616" t="s">
        <v>123</v>
      </c>
    </row>
    <row r="1617" spans="1:31" x14ac:dyDescent="0.3">
      <c r="A1617" t="s">
        <v>47</v>
      </c>
      <c r="B1617" t="s">
        <v>32</v>
      </c>
      <c r="C1617">
        <v>51</v>
      </c>
      <c r="D1617">
        <v>625</v>
      </c>
      <c r="E1617">
        <v>1</v>
      </c>
      <c r="F1617">
        <v>23</v>
      </c>
      <c r="G1617">
        <v>349.9</v>
      </c>
      <c r="H1617">
        <v>349.9</v>
      </c>
      <c r="I1617">
        <v>19.29</v>
      </c>
      <c r="J1617">
        <v>1</v>
      </c>
      <c r="K1617">
        <v>900</v>
      </c>
      <c r="L1617">
        <v>4.3</v>
      </c>
      <c r="M1617">
        <v>20</v>
      </c>
      <c r="N1617">
        <v>10</v>
      </c>
      <c r="O1617">
        <v>2</v>
      </c>
      <c r="P1617">
        <v>4</v>
      </c>
      <c r="Q1617">
        <v>2017</v>
      </c>
      <c r="R1617">
        <v>4.5855978259999999</v>
      </c>
      <c r="S1617">
        <v>11400</v>
      </c>
      <c r="T1617">
        <v>19.989999999999998</v>
      </c>
      <c r="U1617">
        <v>4.3</v>
      </c>
      <c r="V1617">
        <v>18.03846154</v>
      </c>
      <c r="W1617">
        <v>349.9</v>
      </c>
      <c r="X1617">
        <v>4.3</v>
      </c>
      <c r="Y1617">
        <v>19.29</v>
      </c>
      <c r="Z1617">
        <v>64.989999999999995</v>
      </c>
      <c r="AA1617">
        <v>3.9</v>
      </c>
      <c r="AB1617">
        <v>15.16888889</v>
      </c>
      <c r="AC1617">
        <v>349.9</v>
      </c>
      <c r="AD1617" s="1">
        <v>42840</v>
      </c>
      <c r="AE1617" t="s">
        <v>114</v>
      </c>
    </row>
    <row r="1618" spans="1:31" x14ac:dyDescent="0.3">
      <c r="A1618" t="s">
        <v>53</v>
      </c>
      <c r="B1618" t="s">
        <v>36</v>
      </c>
      <c r="C1618">
        <v>47</v>
      </c>
      <c r="D1618">
        <v>1893</v>
      </c>
      <c r="E1618">
        <v>8</v>
      </c>
      <c r="F1618">
        <v>17</v>
      </c>
      <c r="G1618">
        <v>94.99</v>
      </c>
      <c r="H1618">
        <v>759.92</v>
      </c>
      <c r="I1618">
        <v>33.71</v>
      </c>
      <c r="J1618">
        <v>1</v>
      </c>
      <c r="K1618">
        <v>6050</v>
      </c>
      <c r="L1618">
        <v>4.0999999999999996</v>
      </c>
      <c r="M1618">
        <v>20</v>
      </c>
      <c r="N1618">
        <v>10</v>
      </c>
      <c r="O1618">
        <v>2</v>
      </c>
      <c r="P1618">
        <v>4</v>
      </c>
      <c r="Q1618">
        <v>2017</v>
      </c>
      <c r="R1618">
        <v>10.66355519</v>
      </c>
      <c r="S1618">
        <v>8000</v>
      </c>
      <c r="T1618">
        <v>96.656666670000007</v>
      </c>
      <c r="U1618">
        <v>4.0999999999999996</v>
      </c>
      <c r="V1618">
        <v>33.71</v>
      </c>
      <c r="W1618">
        <v>96.656666670000007</v>
      </c>
      <c r="X1618">
        <v>4.0999999999999996</v>
      </c>
      <c r="Y1618">
        <v>33.71</v>
      </c>
      <c r="Z1618">
        <v>96.656666670000007</v>
      </c>
      <c r="AA1618">
        <v>4.0999999999999996</v>
      </c>
      <c r="AB1618">
        <v>33.71</v>
      </c>
      <c r="AC1618">
        <v>99.99</v>
      </c>
      <c r="AD1618" s="1">
        <v>42840</v>
      </c>
      <c r="AE1618" t="s">
        <v>122</v>
      </c>
    </row>
    <row r="1619" spans="1:31" x14ac:dyDescent="0.3">
      <c r="A1619" t="s">
        <v>55</v>
      </c>
      <c r="B1619" t="s">
        <v>40</v>
      </c>
      <c r="C1619">
        <v>54</v>
      </c>
      <c r="D1619">
        <v>1012</v>
      </c>
      <c r="E1619">
        <v>17</v>
      </c>
      <c r="F1619">
        <v>33</v>
      </c>
      <c r="G1619">
        <v>99.99</v>
      </c>
      <c r="H1619">
        <v>1699.83</v>
      </c>
      <c r="I1619">
        <v>14.202352940000001</v>
      </c>
      <c r="J1619">
        <v>1</v>
      </c>
      <c r="K1619">
        <v>1200</v>
      </c>
      <c r="L1619">
        <v>4.2</v>
      </c>
      <c r="M1619">
        <v>20</v>
      </c>
      <c r="N1619">
        <v>10</v>
      </c>
      <c r="O1619">
        <v>2</v>
      </c>
      <c r="P1619">
        <v>4</v>
      </c>
      <c r="Q1619">
        <v>2017</v>
      </c>
      <c r="R1619">
        <v>24.324324319999999</v>
      </c>
      <c r="S1619">
        <v>15750</v>
      </c>
      <c r="T1619">
        <v>99.99</v>
      </c>
      <c r="U1619">
        <v>4.2</v>
      </c>
      <c r="V1619">
        <v>14.202352940000001</v>
      </c>
      <c r="W1619">
        <v>129.99</v>
      </c>
      <c r="X1619">
        <v>4.3</v>
      </c>
      <c r="Y1619">
        <v>17.396428570000001</v>
      </c>
      <c r="Z1619">
        <v>99.99</v>
      </c>
      <c r="AA1619">
        <v>4.2</v>
      </c>
      <c r="AB1619">
        <v>14.202352940000001</v>
      </c>
      <c r="AC1619">
        <v>99.99</v>
      </c>
      <c r="AD1619" s="1">
        <v>42840</v>
      </c>
      <c r="AE1619" t="s">
        <v>122</v>
      </c>
    </row>
    <row r="1620" spans="1:31" x14ac:dyDescent="0.3">
      <c r="A1620" t="s">
        <v>53</v>
      </c>
      <c r="B1620" t="s">
        <v>36</v>
      </c>
      <c r="C1620">
        <v>47</v>
      </c>
      <c r="D1620">
        <v>1893</v>
      </c>
      <c r="E1620">
        <v>8</v>
      </c>
      <c r="F1620">
        <v>17</v>
      </c>
      <c r="G1620">
        <v>94.99</v>
      </c>
      <c r="H1620">
        <v>759.92</v>
      </c>
      <c r="I1620">
        <v>33.71</v>
      </c>
      <c r="J1620">
        <v>1</v>
      </c>
      <c r="K1620">
        <v>6050</v>
      </c>
      <c r="L1620">
        <v>4.0999999999999996</v>
      </c>
      <c r="M1620">
        <v>20</v>
      </c>
      <c r="N1620">
        <v>10</v>
      </c>
      <c r="O1620">
        <v>2</v>
      </c>
      <c r="P1620">
        <v>4</v>
      </c>
      <c r="Q1620">
        <v>2017</v>
      </c>
      <c r="R1620">
        <v>10.66355519</v>
      </c>
      <c r="S1620">
        <v>8000</v>
      </c>
      <c r="T1620">
        <v>96.656666670000007</v>
      </c>
      <c r="U1620">
        <v>4.0999999999999996</v>
      </c>
      <c r="V1620">
        <v>33.71</v>
      </c>
      <c r="W1620">
        <v>96.656666670000007</v>
      </c>
      <c r="X1620">
        <v>4.0999999999999996</v>
      </c>
      <c r="Y1620">
        <v>33.71</v>
      </c>
      <c r="Z1620">
        <v>96.656666670000007</v>
      </c>
      <c r="AA1620">
        <v>4.0999999999999996</v>
      </c>
      <c r="AB1620">
        <v>33.71</v>
      </c>
      <c r="AC1620">
        <v>99.99</v>
      </c>
      <c r="AD1620" s="1">
        <v>42839</v>
      </c>
      <c r="AE1620" t="s">
        <v>122</v>
      </c>
    </row>
    <row r="1621" spans="1:31" x14ac:dyDescent="0.3">
      <c r="A1621" t="s">
        <v>62</v>
      </c>
      <c r="B1621" t="s">
        <v>32</v>
      </c>
      <c r="C1621">
        <v>48</v>
      </c>
      <c r="D1621">
        <v>575</v>
      </c>
      <c r="E1621">
        <v>13</v>
      </c>
      <c r="F1621">
        <v>23</v>
      </c>
      <c r="G1621">
        <v>19.990000000000002</v>
      </c>
      <c r="H1621">
        <v>259.87</v>
      </c>
      <c r="I1621">
        <v>18.03846154</v>
      </c>
      <c r="J1621">
        <v>1</v>
      </c>
      <c r="K1621">
        <v>100</v>
      </c>
      <c r="L1621">
        <v>4.3</v>
      </c>
      <c r="M1621">
        <v>20</v>
      </c>
      <c r="N1621">
        <v>10</v>
      </c>
      <c r="O1621">
        <v>2</v>
      </c>
      <c r="P1621">
        <v>4</v>
      </c>
      <c r="Q1621">
        <v>2017</v>
      </c>
      <c r="R1621">
        <v>5.7777777779999999</v>
      </c>
      <c r="S1621">
        <v>4500</v>
      </c>
      <c r="T1621">
        <v>19.989999999999998</v>
      </c>
      <c r="U1621">
        <v>4.3</v>
      </c>
      <c r="V1621">
        <v>18.03846154</v>
      </c>
      <c r="W1621">
        <v>19.989999999999998</v>
      </c>
      <c r="X1621">
        <v>4.3</v>
      </c>
      <c r="Y1621">
        <v>18.03846154</v>
      </c>
      <c r="Z1621">
        <v>64.989999999999995</v>
      </c>
      <c r="AA1621">
        <v>3.9</v>
      </c>
      <c r="AB1621">
        <v>15.16888889</v>
      </c>
      <c r="AC1621">
        <v>19.989999999999998</v>
      </c>
      <c r="AD1621" s="1">
        <v>42839</v>
      </c>
      <c r="AE1621" t="s">
        <v>122</v>
      </c>
    </row>
    <row r="1622" spans="1:31" x14ac:dyDescent="0.3">
      <c r="A1622" t="s">
        <v>47</v>
      </c>
      <c r="B1622" t="s">
        <v>32</v>
      </c>
      <c r="C1622">
        <v>51</v>
      </c>
      <c r="D1622">
        <v>625</v>
      </c>
      <c r="E1622">
        <v>1</v>
      </c>
      <c r="F1622">
        <v>23</v>
      </c>
      <c r="G1622">
        <v>349.9</v>
      </c>
      <c r="H1622">
        <v>349.9</v>
      </c>
      <c r="I1622">
        <v>19.29</v>
      </c>
      <c r="J1622">
        <v>1</v>
      </c>
      <c r="K1622">
        <v>900</v>
      </c>
      <c r="L1622">
        <v>4.3</v>
      </c>
      <c r="M1622">
        <v>20</v>
      </c>
      <c r="N1622">
        <v>10</v>
      </c>
      <c r="O1622">
        <v>2</v>
      </c>
      <c r="P1622">
        <v>4</v>
      </c>
      <c r="Q1622">
        <v>2017</v>
      </c>
      <c r="R1622">
        <v>4.5855978259999999</v>
      </c>
      <c r="S1622">
        <v>11400</v>
      </c>
      <c r="T1622">
        <v>19.989999999999998</v>
      </c>
      <c r="U1622">
        <v>4.3</v>
      </c>
      <c r="V1622">
        <v>18.03846154</v>
      </c>
      <c r="W1622">
        <v>349.9</v>
      </c>
      <c r="X1622">
        <v>4.3</v>
      </c>
      <c r="Y1622">
        <v>19.29</v>
      </c>
      <c r="Z1622">
        <v>64.989999999999995</v>
      </c>
      <c r="AA1622">
        <v>3.9</v>
      </c>
      <c r="AB1622">
        <v>15.16888889</v>
      </c>
      <c r="AC1622">
        <v>349.9</v>
      </c>
      <c r="AD1622" s="1">
        <v>42839</v>
      </c>
      <c r="AE1622" t="s">
        <v>114</v>
      </c>
    </row>
    <row r="1623" spans="1:31" x14ac:dyDescent="0.3">
      <c r="A1623" t="s">
        <v>46</v>
      </c>
      <c r="B1623" t="s">
        <v>40</v>
      </c>
      <c r="C1623">
        <v>33</v>
      </c>
      <c r="D1623">
        <v>897</v>
      </c>
      <c r="E1623">
        <v>14</v>
      </c>
      <c r="F1623">
        <v>33</v>
      </c>
      <c r="G1623">
        <v>129.98999999999998</v>
      </c>
      <c r="H1623">
        <v>1819.86</v>
      </c>
      <c r="I1623">
        <v>17.396428570000001</v>
      </c>
      <c r="J1623">
        <v>1</v>
      </c>
      <c r="K1623">
        <v>1600</v>
      </c>
      <c r="L1623">
        <v>4.3</v>
      </c>
      <c r="M1623">
        <v>20</v>
      </c>
      <c r="N1623">
        <v>10</v>
      </c>
      <c r="O1623">
        <v>2</v>
      </c>
      <c r="P1623">
        <v>4</v>
      </c>
      <c r="Q1623">
        <v>2017</v>
      </c>
      <c r="R1623">
        <v>12.55630631</v>
      </c>
      <c r="S1623">
        <v>15750</v>
      </c>
      <c r="T1623">
        <v>99.99</v>
      </c>
      <c r="U1623">
        <v>4.2</v>
      </c>
      <c r="V1623">
        <v>14.202352940000001</v>
      </c>
      <c r="W1623">
        <v>129.99</v>
      </c>
      <c r="X1623">
        <v>4.3</v>
      </c>
      <c r="Y1623">
        <v>17.396428570000001</v>
      </c>
      <c r="Z1623">
        <v>129.99</v>
      </c>
      <c r="AA1623">
        <v>4.3</v>
      </c>
      <c r="AB1623">
        <v>17.396428570000001</v>
      </c>
      <c r="AC1623">
        <v>129.99</v>
      </c>
      <c r="AD1623" s="1">
        <v>42839</v>
      </c>
      <c r="AE1623" t="s">
        <v>115</v>
      </c>
    </row>
    <row r="1624" spans="1:31" x14ac:dyDescent="0.3">
      <c r="A1624" t="s">
        <v>42</v>
      </c>
      <c r="B1624" t="s">
        <v>32</v>
      </c>
      <c r="C1624">
        <v>59</v>
      </c>
      <c r="D1624">
        <v>492</v>
      </c>
      <c r="E1624">
        <v>9</v>
      </c>
      <c r="F1624">
        <v>23</v>
      </c>
      <c r="G1624">
        <v>64.989999999999995</v>
      </c>
      <c r="H1624">
        <v>584.91</v>
      </c>
      <c r="I1624">
        <v>15.16888889</v>
      </c>
      <c r="J1624">
        <v>2</v>
      </c>
      <c r="K1624">
        <v>200</v>
      </c>
      <c r="L1624">
        <v>3.9</v>
      </c>
      <c r="M1624">
        <v>20</v>
      </c>
      <c r="N1624">
        <v>10</v>
      </c>
      <c r="O1624">
        <v>2</v>
      </c>
      <c r="P1624">
        <v>4</v>
      </c>
      <c r="Q1624">
        <v>2017</v>
      </c>
      <c r="R1624">
        <v>12.39285714</v>
      </c>
      <c r="S1624">
        <v>3960</v>
      </c>
      <c r="T1624">
        <v>19.989999999999998</v>
      </c>
      <c r="U1624">
        <v>4.3</v>
      </c>
      <c r="V1624">
        <v>18.03846154</v>
      </c>
      <c r="W1624">
        <v>64.989999999999995</v>
      </c>
      <c r="X1624">
        <v>3.9</v>
      </c>
      <c r="Y1624">
        <v>15.16888889</v>
      </c>
      <c r="Z1624">
        <v>64.989999999999995</v>
      </c>
      <c r="AA1624">
        <v>3.9</v>
      </c>
      <c r="AB1624">
        <v>15.16888889</v>
      </c>
      <c r="AC1624">
        <v>64.989999999999995</v>
      </c>
      <c r="AD1624" s="1">
        <v>42838</v>
      </c>
      <c r="AE1624" t="s">
        <v>115</v>
      </c>
    </row>
    <row r="1625" spans="1:31" x14ac:dyDescent="0.3">
      <c r="A1625" t="s">
        <v>27</v>
      </c>
      <c r="B1625" t="s">
        <v>36</v>
      </c>
      <c r="C1625">
        <v>58</v>
      </c>
      <c r="D1625">
        <v>340</v>
      </c>
      <c r="E1625">
        <v>3</v>
      </c>
      <c r="F1625">
        <v>17</v>
      </c>
      <c r="G1625">
        <v>59.9</v>
      </c>
      <c r="H1625">
        <v>179.7</v>
      </c>
      <c r="I1625">
        <v>18.393333330000001</v>
      </c>
      <c r="J1625">
        <v>2</v>
      </c>
      <c r="K1625">
        <v>1500</v>
      </c>
      <c r="L1625">
        <v>4</v>
      </c>
      <c r="M1625">
        <v>20</v>
      </c>
      <c r="N1625">
        <v>10</v>
      </c>
      <c r="O1625">
        <v>2</v>
      </c>
      <c r="P1625">
        <v>4</v>
      </c>
      <c r="Q1625">
        <v>2017</v>
      </c>
      <c r="R1625">
        <v>7.139686298</v>
      </c>
      <c r="S1625">
        <v>19800</v>
      </c>
      <c r="T1625">
        <v>59.9</v>
      </c>
      <c r="U1625">
        <v>4</v>
      </c>
      <c r="V1625">
        <v>18.393333330000001</v>
      </c>
      <c r="W1625">
        <v>59.9</v>
      </c>
      <c r="X1625">
        <v>4</v>
      </c>
      <c r="Y1625">
        <v>18.393333330000001</v>
      </c>
      <c r="Z1625">
        <v>59.9</v>
      </c>
      <c r="AA1625">
        <v>4</v>
      </c>
      <c r="AB1625">
        <v>18.393333330000001</v>
      </c>
      <c r="AC1625">
        <v>59.85</v>
      </c>
      <c r="AD1625" s="1">
        <v>42838</v>
      </c>
      <c r="AE1625" t="s">
        <v>123</v>
      </c>
    </row>
    <row r="1626" spans="1:31" x14ac:dyDescent="0.3">
      <c r="A1626" t="s">
        <v>53</v>
      </c>
      <c r="B1626" t="s">
        <v>36</v>
      </c>
      <c r="C1626">
        <v>47</v>
      </c>
      <c r="D1626">
        <v>1893</v>
      </c>
      <c r="E1626">
        <v>8</v>
      </c>
      <c r="F1626">
        <v>17</v>
      </c>
      <c r="G1626">
        <v>94.99</v>
      </c>
      <c r="H1626">
        <v>759.92</v>
      </c>
      <c r="I1626">
        <v>33.71</v>
      </c>
      <c r="J1626">
        <v>1</v>
      </c>
      <c r="K1626">
        <v>6050</v>
      </c>
      <c r="L1626">
        <v>4.0999999999999996</v>
      </c>
      <c r="M1626">
        <v>20</v>
      </c>
      <c r="N1626">
        <v>10</v>
      </c>
      <c r="O1626">
        <v>2</v>
      </c>
      <c r="P1626">
        <v>4</v>
      </c>
      <c r="Q1626">
        <v>2017</v>
      </c>
      <c r="R1626">
        <v>10.66355519</v>
      </c>
      <c r="S1626">
        <v>8000</v>
      </c>
      <c r="T1626">
        <v>96.656666670000007</v>
      </c>
      <c r="U1626">
        <v>4.0999999999999996</v>
      </c>
      <c r="V1626">
        <v>33.71</v>
      </c>
      <c r="W1626">
        <v>96.656666670000007</v>
      </c>
      <c r="X1626">
        <v>4.0999999999999996</v>
      </c>
      <c r="Y1626">
        <v>33.71</v>
      </c>
      <c r="Z1626">
        <v>96.656666670000007</v>
      </c>
      <c r="AA1626">
        <v>4.0999999999999996</v>
      </c>
      <c r="AB1626">
        <v>33.71</v>
      </c>
      <c r="AC1626">
        <v>99.99</v>
      </c>
      <c r="AD1626" s="1">
        <v>42838</v>
      </c>
      <c r="AE1626" t="s">
        <v>122</v>
      </c>
    </row>
    <row r="1627" spans="1:31" x14ac:dyDescent="0.3">
      <c r="A1627" t="s">
        <v>73</v>
      </c>
      <c r="B1627" t="s">
        <v>26</v>
      </c>
      <c r="C1627">
        <v>54</v>
      </c>
      <c r="D1627">
        <v>245</v>
      </c>
      <c r="E1627">
        <v>34</v>
      </c>
      <c r="F1627">
        <v>31</v>
      </c>
      <c r="G1627">
        <v>89.899999999999991</v>
      </c>
      <c r="H1627">
        <v>3056.6</v>
      </c>
      <c r="I1627">
        <v>15.05</v>
      </c>
      <c r="J1627">
        <v>1</v>
      </c>
      <c r="K1627">
        <v>1383</v>
      </c>
      <c r="L1627">
        <v>3.9</v>
      </c>
      <c r="M1627">
        <v>20</v>
      </c>
      <c r="N1627">
        <v>10</v>
      </c>
      <c r="O1627">
        <v>2</v>
      </c>
      <c r="P1627">
        <v>4</v>
      </c>
      <c r="Q1627">
        <v>2017</v>
      </c>
      <c r="R1627">
        <v>7.0791260449999998</v>
      </c>
      <c r="S1627">
        <v>20000</v>
      </c>
      <c r="T1627">
        <v>89.9</v>
      </c>
      <c r="U1627">
        <v>3.9</v>
      </c>
      <c r="V1627">
        <v>15.05</v>
      </c>
      <c r="W1627">
        <v>89.9</v>
      </c>
      <c r="X1627">
        <v>3.9</v>
      </c>
      <c r="Y1627">
        <v>15.05</v>
      </c>
      <c r="Z1627">
        <v>89.9</v>
      </c>
      <c r="AA1627">
        <v>3.9</v>
      </c>
      <c r="AB1627">
        <v>15.05</v>
      </c>
      <c r="AC1627">
        <v>89.9</v>
      </c>
      <c r="AD1627" s="1">
        <v>42838</v>
      </c>
      <c r="AE1627" t="s">
        <v>123</v>
      </c>
    </row>
    <row r="1628" spans="1:31" x14ac:dyDescent="0.3">
      <c r="A1628" t="s">
        <v>62</v>
      </c>
      <c r="B1628" t="s">
        <v>32</v>
      </c>
      <c r="C1628">
        <v>48</v>
      </c>
      <c r="D1628">
        <v>575</v>
      </c>
      <c r="E1628">
        <v>13</v>
      </c>
      <c r="F1628">
        <v>23</v>
      </c>
      <c r="G1628">
        <v>19.990000000000002</v>
      </c>
      <c r="H1628">
        <v>259.87</v>
      </c>
      <c r="I1628">
        <v>18.03846154</v>
      </c>
      <c r="J1628">
        <v>1</v>
      </c>
      <c r="K1628">
        <v>100</v>
      </c>
      <c r="L1628">
        <v>4.3</v>
      </c>
      <c r="M1628">
        <v>20</v>
      </c>
      <c r="N1628">
        <v>10</v>
      </c>
      <c r="O1628">
        <v>2</v>
      </c>
      <c r="P1628">
        <v>4</v>
      </c>
      <c r="Q1628">
        <v>2017</v>
      </c>
      <c r="R1628">
        <v>5.7777777779999999</v>
      </c>
      <c r="S1628">
        <v>4500</v>
      </c>
      <c r="T1628">
        <v>19.989999999999998</v>
      </c>
      <c r="U1628">
        <v>4.3</v>
      </c>
      <c r="V1628">
        <v>18.03846154</v>
      </c>
      <c r="W1628">
        <v>19.989999999999998</v>
      </c>
      <c r="X1628">
        <v>4.3</v>
      </c>
      <c r="Y1628">
        <v>18.03846154</v>
      </c>
      <c r="Z1628">
        <v>64.989999999999995</v>
      </c>
      <c r="AA1628">
        <v>3.9</v>
      </c>
      <c r="AB1628">
        <v>15.16888889</v>
      </c>
      <c r="AC1628">
        <v>19.989999999999998</v>
      </c>
      <c r="AD1628" s="1">
        <v>42838</v>
      </c>
      <c r="AE1628" t="s">
        <v>122</v>
      </c>
    </row>
    <row r="1629" spans="1:31" x14ac:dyDescent="0.3">
      <c r="A1629" t="s">
        <v>55</v>
      </c>
      <c r="B1629" t="s">
        <v>40</v>
      </c>
      <c r="C1629">
        <v>54</v>
      </c>
      <c r="D1629">
        <v>1012</v>
      </c>
      <c r="E1629">
        <v>17</v>
      </c>
      <c r="F1629">
        <v>33</v>
      </c>
      <c r="G1629">
        <v>99.99</v>
      </c>
      <c r="H1629">
        <v>1699.83</v>
      </c>
      <c r="I1629">
        <v>14.202352940000001</v>
      </c>
      <c r="J1629">
        <v>1</v>
      </c>
      <c r="K1629">
        <v>1200</v>
      </c>
      <c r="L1629">
        <v>4.2</v>
      </c>
      <c r="M1629">
        <v>20</v>
      </c>
      <c r="N1629">
        <v>10</v>
      </c>
      <c r="O1629">
        <v>2</v>
      </c>
      <c r="P1629">
        <v>4</v>
      </c>
      <c r="Q1629">
        <v>2017</v>
      </c>
      <c r="R1629">
        <v>24.324324319999999</v>
      </c>
      <c r="S1629">
        <v>15750</v>
      </c>
      <c r="T1629">
        <v>99.99</v>
      </c>
      <c r="U1629">
        <v>4.2</v>
      </c>
      <c r="V1629">
        <v>14.202352940000001</v>
      </c>
      <c r="W1629">
        <v>129.99</v>
      </c>
      <c r="X1629">
        <v>4.3</v>
      </c>
      <c r="Y1629">
        <v>17.396428570000001</v>
      </c>
      <c r="Z1629">
        <v>99.99</v>
      </c>
      <c r="AA1629">
        <v>4.2</v>
      </c>
      <c r="AB1629">
        <v>14.202352940000001</v>
      </c>
      <c r="AC1629">
        <v>99.99</v>
      </c>
      <c r="AD1629" s="1">
        <v>42838</v>
      </c>
      <c r="AE1629" t="s">
        <v>122</v>
      </c>
    </row>
    <row r="1630" spans="1:31" x14ac:dyDescent="0.3">
      <c r="A1630" t="s">
        <v>63</v>
      </c>
      <c r="B1630" t="s">
        <v>30</v>
      </c>
      <c r="C1630">
        <v>59</v>
      </c>
      <c r="D1630">
        <v>1893</v>
      </c>
      <c r="E1630">
        <v>5</v>
      </c>
      <c r="F1630">
        <v>5</v>
      </c>
      <c r="G1630">
        <v>139.99</v>
      </c>
      <c r="H1630">
        <v>699.95</v>
      </c>
      <c r="I1630">
        <v>35.122</v>
      </c>
      <c r="J1630">
        <v>1</v>
      </c>
      <c r="K1630">
        <v>6550</v>
      </c>
      <c r="L1630">
        <v>4.2</v>
      </c>
      <c r="M1630">
        <v>20</v>
      </c>
      <c r="N1630">
        <v>10</v>
      </c>
      <c r="O1630">
        <v>2</v>
      </c>
      <c r="P1630">
        <v>4</v>
      </c>
      <c r="Q1630">
        <v>2017</v>
      </c>
      <c r="R1630">
        <v>14.0327381</v>
      </c>
      <c r="S1630">
        <v>8000</v>
      </c>
      <c r="T1630">
        <v>139.99</v>
      </c>
      <c r="U1630">
        <v>4.2</v>
      </c>
      <c r="V1630">
        <v>35.122</v>
      </c>
      <c r="W1630">
        <v>139.99</v>
      </c>
      <c r="X1630">
        <v>4.2</v>
      </c>
      <c r="Y1630">
        <v>35.122</v>
      </c>
      <c r="Z1630">
        <v>139.99</v>
      </c>
      <c r="AA1630">
        <v>4.2</v>
      </c>
      <c r="AB1630">
        <v>35.122</v>
      </c>
      <c r="AC1630">
        <v>159.99</v>
      </c>
      <c r="AD1630" s="1">
        <v>42838</v>
      </c>
      <c r="AE1630" t="s">
        <v>123</v>
      </c>
    </row>
    <row r="1631" spans="1:31" x14ac:dyDescent="0.3">
      <c r="A1631" t="s">
        <v>46</v>
      </c>
      <c r="B1631" t="s">
        <v>40</v>
      </c>
      <c r="C1631">
        <v>33</v>
      </c>
      <c r="D1631">
        <v>897</v>
      </c>
      <c r="E1631">
        <v>14</v>
      </c>
      <c r="F1631">
        <v>33</v>
      </c>
      <c r="G1631">
        <v>129.98999999999998</v>
      </c>
      <c r="H1631">
        <v>1819.86</v>
      </c>
      <c r="I1631">
        <v>17.396428570000001</v>
      </c>
      <c r="J1631">
        <v>1</v>
      </c>
      <c r="K1631">
        <v>1600</v>
      </c>
      <c r="L1631">
        <v>4.3</v>
      </c>
      <c r="M1631">
        <v>20</v>
      </c>
      <c r="N1631">
        <v>10</v>
      </c>
      <c r="O1631">
        <v>2</v>
      </c>
      <c r="P1631">
        <v>4</v>
      </c>
      <c r="Q1631">
        <v>2017</v>
      </c>
      <c r="R1631">
        <v>12.55630631</v>
      </c>
      <c r="S1631">
        <v>15750</v>
      </c>
      <c r="T1631">
        <v>99.99</v>
      </c>
      <c r="U1631">
        <v>4.2</v>
      </c>
      <c r="V1631">
        <v>14.202352940000001</v>
      </c>
      <c r="W1631">
        <v>129.99</v>
      </c>
      <c r="X1631">
        <v>4.3</v>
      </c>
      <c r="Y1631">
        <v>17.396428570000001</v>
      </c>
      <c r="Z1631">
        <v>129.99</v>
      </c>
      <c r="AA1631">
        <v>4.3</v>
      </c>
      <c r="AB1631">
        <v>17.396428570000001</v>
      </c>
      <c r="AC1631">
        <v>129.99</v>
      </c>
      <c r="AD1631" s="1">
        <v>42838</v>
      </c>
      <c r="AE1631" t="s">
        <v>115</v>
      </c>
    </row>
    <row r="1632" spans="1:31" x14ac:dyDescent="0.3">
      <c r="A1632" t="s">
        <v>69</v>
      </c>
      <c r="B1632" t="s">
        <v>36</v>
      </c>
      <c r="C1632">
        <v>59</v>
      </c>
      <c r="D1632">
        <v>341</v>
      </c>
      <c r="E1632">
        <v>5</v>
      </c>
      <c r="F1632">
        <v>17</v>
      </c>
      <c r="G1632">
        <v>59.9</v>
      </c>
      <c r="H1632">
        <v>299.5</v>
      </c>
      <c r="I1632">
        <v>18.652000000000001</v>
      </c>
      <c r="J1632">
        <v>2</v>
      </c>
      <c r="K1632">
        <v>1850</v>
      </c>
      <c r="L1632">
        <v>4.3</v>
      </c>
      <c r="M1632">
        <v>20</v>
      </c>
      <c r="N1632">
        <v>10</v>
      </c>
      <c r="O1632">
        <v>2</v>
      </c>
      <c r="P1632">
        <v>4</v>
      </c>
      <c r="Q1632">
        <v>2017</v>
      </c>
      <c r="R1632">
        <v>6.5938511330000003</v>
      </c>
      <c r="S1632">
        <v>32560</v>
      </c>
      <c r="T1632">
        <v>59.9</v>
      </c>
      <c r="U1632">
        <v>4.3</v>
      </c>
      <c r="V1632">
        <v>18.652000000000001</v>
      </c>
      <c r="W1632">
        <v>59.9</v>
      </c>
      <c r="X1632">
        <v>4.3</v>
      </c>
      <c r="Y1632">
        <v>18.652000000000001</v>
      </c>
      <c r="Z1632">
        <v>59.9</v>
      </c>
      <c r="AA1632">
        <v>4.3</v>
      </c>
      <c r="AB1632">
        <v>18.652000000000001</v>
      </c>
      <c r="AC1632">
        <v>59.85</v>
      </c>
      <c r="AD1632" s="1">
        <v>42837</v>
      </c>
      <c r="AE1632" t="s">
        <v>123</v>
      </c>
    </row>
    <row r="1633" spans="1:31" x14ac:dyDescent="0.3">
      <c r="A1633" t="s">
        <v>47</v>
      </c>
      <c r="B1633" t="s">
        <v>32</v>
      </c>
      <c r="C1633">
        <v>51</v>
      </c>
      <c r="D1633">
        <v>625</v>
      </c>
      <c r="E1633">
        <v>1</v>
      </c>
      <c r="F1633">
        <v>23</v>
      </c>
      <c r="G1633">
        <v>349.9</v>
      </c>
      <c r="H1633">
        <v>349.9</v>
      </c>
      <c r="I1633">
        <v>19.29</v>
      </c>
      <c r="J1633">
        <v>1</v>
      </c>
      <c r="K1633">
        <v>900</v>
      </c>
      <c r="L1633">
        <v>4.3</v>
      </c>
      <c r="M1633">
        <v>20</v>
      </c>
      <c r="N1633">
        <v>10</v>
      </c>
      <c r="O1633">
        <v>2</v>
      </c>
      <c r="P1633">
        <v>4</v>
      </c>
      <c r="Q1633">
        <v>2017</v>
      </c>
      <c r="R1633">
        <v>4.5855978259999999</v>
      </c>
      <c r="S1633">
        <v>11400</v>
      </c>
      <c r="T1633">
        <v>19.989999999999998</v>
      </c>
      <c r="U1633">
        <v>4.3</v>
      </c>
      <c r="V1633">
        <v>18.03846154</v>
      </c>
      <c r="W1633">
        <v>349.9</v>
      </c>
      <c r="X1633">
        <v>4.3</v>
      </c>
      <c r="Y1633">
        <v>19.29</v>
      </c>
      <c r="Z1633">
        <v>64.989999999999995</v>
      </c>
      <c r="AA1633">
        <v>3.9</v>
      </c>
      <c r="AB1633">
        <v>15.16888889</v>
      </c>
      <c r="AC1633">
        <v>349.9</v>
      </c>
      <c r="AD1633" s="1">
        <v>42837</v>
      </c>
      <c r="AE1633" t="s">
        <v>114</v>
      </c>
    </row>
    <row r="1634" spans="1:31" x14ac:dyDescent="0.3">
      <c r="A1634" t="s">
        <v>51</v>
      </c>
      <c r="B1634" t="s">
        <v>36</v>
      </c>
      <c r="C1634">
        <v>57</v>
      </c>
      <c r="D1634">
        <v>339</v>
      </c>
      <c r="E1634">
        <v>1</v>
      </c>
      <c r="F1634">
        <v>17</v>
      </c>
      <c r="G1634">
        <v>59.9</v>
      </c>
      <c r="H1634">
        <v>59.9</v>
      </c>
      <c r="I1634">
        <v>17.16</v>
      </c>
      <c r="J1634">
        <v>2</v>
      </c>
      <c r="K1634">
        <v>1800</v>
      </c>
      <c r="L1634">
        <v>4.2</v>
      </c>
      <c r="M1634">
        <v>20</v>
      </c>
      <c r="N1634">
        <v>10</v>
      </c>
      <c r="O1634">
        <v>2</v>
      </c>
      <c r="P1634">
        <v>4</v>
      </c>
      <c r="Q1634">
        <v>2017</v>
      </c>
      <c r="R1634">
        <v>7.8796128249999997</v>
      </c>
      <c r="S1634">
        <v>32560</v>
      </c>
      <c r="T1634">
        <v>59.9</v>
      </c>
      <c r="U1634">
        <v>4.2</v>
      </c>
      <c r="V1634">
        <v>17.16</v>
      </c>
      <c r="W1634">
        <v>59.9</v>
      </c>
      <c r="X1634">
        <v>4.2</v>
      </c>
      <c r="Y1634">
        <v>17.16</v>
      </c>
      <c r="Z1634">
        <v>59.9</v>
      </c>
      <c r="AA1634">
        <v>4.2</v>
      </c>
      <c r="AB1634">
        <v>17.16</v>
      </c>
      <c r="AC1634">
        <v>59.85</v>
      </c>
      <c r="AD1634" s="1">
        <v>42836</v>
      </c>
      <c r="AE1634" t="s">
        <v>123</v>
      </c>
    </row>
    <row r="1635" spans="1:31" x14ac:dyDescent="0.3">
      <c r="A1635" t="s">
        <v>47</v>
      </c>
      <c r="B1635" t="s">
        <v>32</v>
      </c>
      <c r="C1635">
        <v>51</v>
      </c>
      <c r="D1635">
        <v>625</v>
      </c>
      <c r="E1635">
        <v>1</v>
      </c>
      <c r="F1635">
        <v>23</v>
      </c>
      <c r="G1635">
        <v>349.9</v>
      </c>
      <c r="H1635">
        <v>349.9</v>
      </c>
      <c r="I1635">
        <v>19.29</v>
      </c>
      <c r="J1635">
        <v>1</v>
      </c>
      <c r="K1635">
        <v>900</v>
      </c>
      <c r="L1635">
        <v>4.3</v>
      </c>
      <c r="M1635">
        <v>20</v>
      </c>
      <c r="N1635">
        <v>10</v>
      </c>
      <c r="O1635">
        <v>2</v>
      </c>
      <c r="P1635">
        <v>4</v>
      </c>
      <c r="Q1635">
        <v>2017</v>
      </c>
      <c r="R1635">
        <v>4.5855978259999999</v>
      </c>
      <c r="S1635">
        <v>11400</v>
      </c>
      <c r="T1635">
        <v>19.989999999999998</v>
      </c>
      <c r="U1635">
        <v>4.3</v>
      </c>
      <c r="V1635">
        <v>18.03846154</v>
      </c>
      <c r="W1635">
        <v>349.9</v>
      </c>
      <c r="X1635">
        <v>4.3</v>
      </c>
      <c r="Y1635">
        <v>19.29</v>
      </c>
      <c r="Z1635">
        <v>64.989999999999995</v>
      </c>
      <c r="AA1635">
        <v>3.9</v>
      </c>
      <c r="AB1635">
        <v>15.16888889</v>
      </c>
      <c r="AC1635">
        <v>349.9</v>
      </c>
      <c r="AD1635" s="1">
        <v>42836</v>
      </c>
      <c r="AE1635" t="s">
        <v>114</v>
      </c>
    </row>
    <row r="1636" spans="1:31" x14ac:dyDescent="0.3">
      <c r="A1636" t="s">
        <v>53</v>
      </c>
      <c r="B1636" t="s">
        <v>36</v>
      </c>
      <c r="C1636">
        <v>47</v>
      </c>
      <c r="D1636">
        <v>1893</v>
      </c>
      <c r="E1636">
        <v>8</v>
      </c>
      <c r="F1636">
        <v>17</v>
      </c>
      <c r="G1636">
        <v>94.99</v>
      </c>
      <c r="H1636">
        <v>759.92</v>
      </c>
      <c r="I1636">
        <v>33.71</v>
      </c>
      <c r="J1636">
        <v>1</v>
      </c>
      <c r="K1636">
        <v>6050</v>
      </c>
      <c r="L1636">
        <v>4.0999999999999996</v>
      </c>
      <c r="M1636">
        <v>20</v>
      </c>
      <c r="N1636">
        <v>10</v>
      </c>
      <c r="O1636">
        <v>2</v>
      </c>
      <c r="P1636">
        <v>4</v>
      </c>
      <c r="Q1636">
        <v>2017</v>
      </c>
      <c r="R1636">
        <v>10.66355519</v>
      </c>
      <c r="S1636">
        <v>8000</v>
      </c>
      <c r="T1636">
        <v>96.656666670000007</v>
      </c>
      <c r="U1636">
        <v>4.0999999999999996</v>
      </c>
      <c r="V1636">
        <v>33.71</v>
      </c>
      <c r="W1636">
        <v>96.656666670000007</v>
      </c>
      <c r="X1636">
        <v>4.0999999999999996</v>
      </c>
      <c r="Y1636">
        <v>33.71</v>
      </c>
      <c r="Z1636">
        <v>96.656666670000007</v>
      </c>
      <c r="AA1636">
        <v>4.0999999999999996</v>
      </c>
      <c r="AB1636">
        <v>33.71</v>
      </c>
      <c r="AC1636">
        <v>99.99</v>
      </c>
      <c r="AD1636" s="1">
        <v>42836</v>
      </c>
      <c r="AE1636" t="s">
        <v>122</v>
      </c>
    </row>
    <row r="1637" spans="1:31" x14ac:dyDescent="0.3">
      <c r="A1637" t="s">
        <v>55</v>
      </c>
      <c r="B1637" t="s">
        <v>40</v>
      </c>
      <c r="C1637">
        <v>54</v>
      </c>
      <c r="D1637">
        <v>1012</v>
      </c>
      <c r="E1637">
        <v>17</v>
      </c>
      <c r="F1637">
        <v>33</v>
      </c>
      <c r="G1637">
        <v>99.99</v>
      </c>
      <c r="H1637">
        <v>1699.83</v>
      </c>
      <c r="I1637">
        <v>14.202352940000001</v>
      </c>
      <c r="J1637">
        <v>1</v>
      </c>
      <c r="K1637">
        <v>1200</v>
      </c>
      <c r="L1637">
        <v>4.2</v>
      </c>
      <c r="M1637">
        <v>20</v>
      </c>
      <c r="N1637">
        <v>10</v>
      </c>
      <c r="O1637">
        <v>2</v>
      </c>
      <c r="P1637">
        <v>4</v>
      </c>
      <c r="Q1637">
        <v>2017</v>
      </c>
      <c r="R1637">
        <v>24.324324319999999</v>
      </c>
      <c r="S1637">
        <v>15750</v>
      </c>
      <c r="T1637">
        <v>99.99</v>
      </c>
      <c r="U1637">
        <v>4.2</v>
      </c>
      <c r="V1637">
        <v>14.202352940000001</v>
      </c>
      <c r="W1637">
        <v>129.99</v>
      </c>
      <c r="X1637">
        <v>4.3</v>
      </c>
      <c r="Y1637">
        <v>17.396428570000001</v>
      </c>
      <c r="Z1637">
        <v>99.99</v>
      </c>
      <c r="AA1637">
        <v>4.2</v>
      </c>
      <c r="AB1637">
        <v>14.202352940000001</v>
      </c>
      <c r="AC1637">
        <v>99.99</v>
      </c>
      <c r="AD1637" s="1">
        <v>42836</v>
      </c>
      <c r="AE1637" t="s">
        <v>122</v>
      </c>
    </row>
    <row r="1638" spans="1:31" x14ac:dyDescent="0.3">
      <c r="A1638" t="s">
        <v>47</v>
      </c>
      <c r="B1638" t="s">
        <v>32</v>
      </c>
      <c r="C1638">
        <v>51</v>
      </c>
      <c r="D1638">
        <v>625</v>
      </c>
      <c r="E1638">
        <v>1</v>
      </c>
      <c r="F1638">
        <v>23</v>
      </c>
      <c r="G1638">
        <v>349.9</v>
      </c>
      <c r="H1638">
        <v>349.9</v>
      </c>
      <c r="I1638">
        <v>19.29</v>
      </c>
      <c r="J1638">
        <v>1</v>
      </c>
      <c r="K1638">
        <v>900</v>
      </c>
      <c r="L1638">
        <v>4.3</v>
      </c>
      <c r="M1638">
        <v>20</v>
      </c>
      <c r="N1638">
        <v>10</v>
      </c>
      <c r="O1638">
        <v>2</v>
      </c>
      <c r="P1638">
        <v>4</v>
      </c>
      <c r="Q1638">
        <v>2017</v>
      </c>
      <c r="R1638">
        <v>4.5855978259999999</v>
      </c>
      <c r="S1638">
        <v>11400</v>
      </c>
      <c r="T1638">
        <v>19.989999999999998</v>
      </c>
      <c r="U1638">
        <v>4.3</v>
      </c>
      <c r="V1638">
        <v>18.03846154</v>
      </c>
      <c r="W1638">
        <v>349.9</v>
      </c>
      <c r="X1638">
        <v>4.3</v>
      </c>
      <c r="Y1638">
        <v>19.29</v>
      </c>
      <c r="Z1638">
        <v>64.989999999999995</v>
      </c>
      <c r="AA1638">
        <v>3.9</v>
      </c>
      <c r="AB1638">
        <v>15.16888889</v>
      </c>
      <c r="AC1638">
        <v>349.9</v>
      </c>
      <c r="AD1638" s="1">
        <v>42835</v>
      </c>
      <c r="AE1638" t="s">
        <v>114</v>
      </c>
    </row>
    <row r="1639" spans="1:31" x14ac:dyDescent="0.3">
      <c r="A1639" t="s">
        <v>42</v>
      </c>
      <c r="B1639" t="s">
        <v>32</v>
      </c>
      <c r="C1639">
        <v>59</v>
      </c>
      <c r="D1639">
        <v>492</v>
      </c>
      <c r="E1639">
        <v>9</v>
      </c>
      <c r="F1639">
        <v>23</v>
      </c>
      <c r="G1639">
        <v>64.989999999999995</v>
      </c>
      <c r="H1639">
        <v>584.91</v>
      </c>
      <c r="I1639">
        <v>15.16888889</v>
      </c>
      <c r="J1639">
        <v>2</v>
      </c>
      <c r="K1639">
        <v>200</v>
      </c>
      <c r="L1639">
        <v>3.9</v>
      </c>
      <c r="M1639">
        <v>20</v>
      </c>
      <c r="N1639">
        <v>10</v>
      </c>
      <c r="O1639">
        <v>2</v>
      </c>
      <c r="P1639">
        <v>4</v>
      </c>
      <c r="Q1639">
        <v>2017</v>
      </c>
      <c r="R1639">
        <v>12.39285714</v>
      </c>
      <c r="S1639">
        <v>3960</v>
      </c>
      <c r="T1639">
        <v>19.989999999999998</v>
      </c>
      <c r="U1639">
        <v>4.3</v>
      </c>
      <c r="V1639">
        <v>18.03846154</v>
      </c>
      <c r="W1639">
        <v>64.989999999999995</v>
      </c>
      <c r="X1639">
        <v>3.9</v>
      </c>
      <c r="Y1639">
        <v>15.16888889</v>
      </c>
      <c r="Z1639">
        <v>64.989999999999995</v>
      </c>
      <c r="AA1639">
        <v>3.9</v>
      </c>
      <c r="AB1639">
        <v>15.16888889</v>
      </c>
      <c r="AC1639">
        <v>64.989999999999995</v>
      </c>
      <c r="AD1639" s="1">
        <v>42834</v>
      </c>
      <c r="AE1639" t="s">
        <v>115</v>
      </c>
    </row>
    <row r="1640" spans="1:31" x14ac:dyDescent="0.3">
      <c r="A1640" t="s">
        <v>51</v>
      </c>
      <c r="B1640" t="s">
        <v>36</v>
      </c>
      <c r="C1640">
        <v>57</v>
      </c>
      <c r="D1640">
        <v>339</v>
      </c>
      <c r="E1640">
        <v>1</v>
      </c>
      <c r="F1640">
        <v>17</v>
      </c>
      <c r="G1640">
        <v>59.9</v>
      </c>
      <c r="H1640">
        <v>59.9</v>
      </c>
      <c r="I1640">
        <v>17.16</v>
      </c>
      <c r="J1640">
        <v>2</v>
      </c>
      <c r="K1640">
        <v>1800</v>
      </c>
      <c r="L1640">
        <v>4.2</v>
      </c>
      <c r="M1640">
        <v>20</v>
      </c>
      <c r="N1640">
        <v>10</v>
      </c>
      <c r="O1640">
        <v>2</v>
      </c>
      <c r="P1640">
        <v>4</v>
      </c>
      <c r="Q1640">
        <v>2017</v>
      </c>
      <c r="R1640">
        <v>7.8796128249999997</v>
      </c>
      <c r="S1640">
        <v>32560</v>
      </c>
      <c r="T1640">
        <v>59.9</v>
      </c>
      <c r="U1640">
        <v>4.2</v>
      </c>
      <c r="V1640">
        <v>17.16</v>
      </c>
      <c r="W1640">
        <v>59.9</v>
      </c>
      <c r="X1640">
        <v>4.2</v>
      </c>
      <c r="Y1640">
        <v>17.16</v>
      </c>
      <c r="Z1640">
        <v>59.9</v>
      </c>
      <c r="AA1640">
        <v>4.2</v>
      </c>
      <c r="AB1640">
        <v>17.16</v>
      </c>
      <c r="AC1640">
        <v>59.85</v>
      </c>
      <c r="AD1640" s="1">
        <v>42834</v>
      </c>
      <c r="AE1640" t="s">
        <v>123</v>
      </c>
    </row>
    <row r="1641" spans="1:31" x14ac:dyDescent="0.3">
      <c r="A1641" t="s">
        <v>47</v>
      </c>
      <c r="B1641" t="s">
        <v>32</v>
      </c>
      <c r="C1641">
        <v>51</v>
      </c>
      <c r="D1641">
        <v>625</v>
      </c>
      <c r="E1641">
        <v>1</v>
      </c>
      <c r="F1641">
        <v>23</v>
      </c>
      <c r="G1641">
        <v>349.9</v>
      </c>
      <c r="H1641">
        <v>349.9</v>
      </c>
      <c r="I1641">
        <v>19.29</v>
      </c>
      <c r="J1641">
        <v>1</v>
      </c>
      <c r="K1641">
        <v>900</v>
      </c>
      <c r="L1641">
        <v>4.3</v>
      </c>
      <c r="M1641">
        <v>20</v>
      </c>
      <c r="N1641">
        <v>10</v>
      </c>
      <c r="O1641">
        <v>2</v>
      </c>
      <c r="P1641">
        <v>4</v>
      </c>
      <c r="Q1641">
        <v>2017</v>
      </c>
      <c r="R1641">
        <v>4.5855978259999999</v>
      </c>
      <c r="S1641">
        <v>11400</v>
      </c>
      <c r="T1641">
        <v>19.989999999999998</v>
      </c>
      <c r="U1641">
        <v>4.3</v>
      </c>
      <c r="V1641">
        <v>18.03846154</v>
      </c>
      <c r="W1641">
        <v>349.9</v>
      </c>
      <c r="X1641">
        <v>4.3</v>
      </c>
      <c r="Y1641">
        <v>19.29</v>
      </c>
      <c r="Z1641">
        <v>64.989999999999995</v>
      </c>
      <c r="AA1641">
        <v>3.9</v>
      </c>
      <c r="AB1641">
        <v>15.16888889</v>
      </c>
      <c r="AC1641">
        <v>349.9</v>
      </c>
      <c r="AD1641" s="1">
        <v>42834</v>
      </c>
      <c r="AE1641" t="s">
        <v>114</v>
      </c>
    </row>
    <row r="1642" spans="1:31" x14ac:dyDescent="0.3">
      <c r="A1642" t="s">
        <v>55</v>
      </c>
      <c r="B1642" t="s">
        <v>40</v>
      </c>
      <c r="C1642">
        <v>54</v>
      </c>
      <c r="D1642">
        <v>1012</v>
      </c>
      <c r="E1642">
        <v>17</v>
      </c>
      <c r="F1642">
        <v>33</v>
      </c>
      <c r="G1642">
        <v>99.99</v>
      </c>
      <c r="H1642">
        <v>1699.83</v>
      </c>
      <c r="I1642">
        <v>14.202352940000001</v>
      </c>
      <c r="J1642">
        <v>1</v>
      </c>
      <c r="K1642">
        <v>1200</v>
      </c>
      <c r="L1642">
        <v>4.2</v>
      </c>
      <c r="M1642">
        <v>20</v>
      </c>
      <c r="N1642">
        <v>10</v>
      </c>
      <c r="O1642">
        <v>2</v>
      </c>
      <c r="P1642">
        <v>4</v>
      </c>
      <c r="Q1642">
        <v>2017</v>
      </c>
      <c r="R1642">
        <v>24.324324319999999</v>
      </c>
      <c r="S1642">
        <v>15750</v>
      </c>
      <c r="T1642">
        <v>99.99</v>
      </c>
      <c r="U1642">
        <v>4.2</v>
      </c>
      <c r="V1642">
        <v>14.202352940000001</v>
      </c>
      <c r="W1642">
        <v>129.99</v>
      </c>
      <c r="X1642">
        <v>4.3</v>
      </c>
      <c r="Y1642">
        <v>17.396428570000001</v>
      </c>
      <c r="Z1642">
        <v>99.99</v>
      </c>
      <c r="AA1642">
        <v>4.2</v>
      </c>
      <c r="AB1642">
        <v>14.202352940000001</v>
      </c>
      <c r="AC1642">
        <v>99.99</v>
      </c>
      <c r="AD1642" s="1">
        <v>42834</v>
      </c>
      <c r="AE1642" t="s">
        <v>122</v>
      </c>
    </row>
    <row r="1643" spans="1:31" x14ac:dyDescent="0.3">
      <c r="A1643" t="s">
        <v>69</v>
      </c>
      <c r="B1643" t="s">
        <v>36</v>
      </c>
      <c r="C1643">
        <v>59</v>
      </c>
      <c r="D1643">
        <v>341</v>
      </c>
      <c r="E1643">
        <v>5</v>
      </c>
      <c r="F1643">
        <v>17</v>
      </c>
      <c r="G1643">
        <v>59.9</v>
      </c>
      <c r="H1643">
        <v>299.5</v>
      </c>
      <c r="I1643">
        <v>18.652000000000001</v>
      </c>
      <c r="J1643">
        <v>2</v>
      </c>
      <c r="K1643">
        <v>1850</v>
      </c>
      <c r="L1643">
        <v>4.3</v>
      </c>
      <c r="M1643">
        <v>20</v>
      </c>
      <c r="N1643">
        <v>10</v>
      </c>
      <c r="O1643">
        <v>2</v>
      </c>
      <c r="P1643">
        <v>4</v>
      </c>
      <c r="Q1643">
        <v>2017</v>
      </c>
      <c r="R1643">
        <v>6.5938511330000003</v>
      </c>
      <c r="S1643">
        <v>32560</v>
      </c>
      <c r="T1643">
        <v>59.9</v>
      </c>
      <c r="U1643">
        <v>4.3</v>
      </c>
      <c r="V1643">
        <v>18.652000000000001</v>
      </c>
      <c r="W1643">
        <v>59.9</v>
      </c>
      <c r="X1643">
        <v>4.3</v>
      </c>
      <c r="Y1643">
        <v>18.652000000000001</v>
      </c>
      <c r="Z1643">
        <v>59.9</v>
      </c>
      <c r="AA1643">
        <v>4.3</v>
      </c>
      <c r="AB1643">
        <v>18.652000000000001</v>
      </c>
      <c r="AC1643">
        <v>59.85</v>
      </c>
      <c r="AD1643" s="1">
        <v>42833</v>
      </c>
      <c r="AE1643" t="s">
        <v>123</v>
      </c>
    </row>
    <row r="1644" spans="1:31" x14ac:dyDescent="0.3">
      <c r="A1644" t="s">
        <v>27</v>
      </c>
      <c r="B1644" t="s">
        <v>36</v>
      </c>
      <c r="C1644">
        <v>58</v>
      </c>
      <c r="D1644">
        <v>340</v>
      </c>
      <c r="E1644">
        <v>3</v>
      </c>
      <c r="F1644">
        <v>17</v>
      </c>
      <c r="G1644">
        <v>59.9</v>
      </c>
      <c r="H1644">
        <v>179.7</v>
      </c>
      <c r="I1644">
        <v>18.393333330000001</v>
      </c>
      <c r="J1644">
        <v>2</v>
      </c>
      <c r="K1644">
        <v>1500</v>
      </c>
      <c r="L1644">
        <v>4</v>
      </c>
      <c r="M1644">
        <v>20</v>
      </c>
      <c r="N1644">
        <v>10</v>
      </c>
      <c r="O1644">
        <v>2</v>
      </c>
      <c r="P1644">
        <v>4</v>
      </c>
      <c r="Q1644">
        <v>2017</v>
      </c>
      <c r="R1644">
        <v>7.139686298</v>
      </c>
      <c r="S1644">
        <v>19800</v>
      </c>
      <c r="T1644">
        <v>59.9</v>
      </c>
      <c r="U1644">
        <v>4</v>
      </c>
      <c r="V1644">
        <v>18.393333330000001</v>
      </c>
      <c r="W1644">
        <v>59.9</v>
      </c>
      <c r="X1644">
        <v>4</v>
      </c>
      <c r="Y1644">
        <v>18.393333330000001</v>
      </c>
      <c r="Z1644">
        <v>59.9</v>
      </c>
      <c r="AA1644">
        <v>4</v>
      </c>
      <c r="AB1644">
        <v>18.393333330000001</v>
      </c>
      <c r="AC1644">
        <v>59.85</v>
      </c>
      <c r="AD1644" s="1">
        <v>42833</v>
      </c>
      <c r="AE1644" t="s">
        <v>123</v>
      </c>
    </row>
    <row r="1645" spans="1:31" x14ac:dyDescent="0.3">
      <c r="A1645" t="s">
        <v>62</v>
      </c>
      <c r="B1645" t="s">
        <v>32</v>
      </c>
      <c r="C1645">
        <v>48</v>
      </c>
      <c r="D1645">
        <v>575</v>
      </c>
      <c r="E1645">
        <v>13</v>
      </c>
      <c r="F1645">
        <v>23</v>
      </c>
      <c r="G1645">
        <v>19.990000000000002</v>
      </c>
      <c r="H1645">
        <v>259.87</v>
      </c>
      <c r="I1645">
        <v>18.03846154</v>
      </c>
      <c r="J1645">
        <v>1</v>
      </c>
      <c r="K1645">
        <v>100</v>
      </c>
      <c r="L1645">
        <v>4.3</v>
      </c>
      <c r="M1645">
        <v>20</v>
      </c>
      <c r="N1645">
        <v>10</v>
      </c>
      <c r="O1645">
        <v>2</v>
      </c>
      <c r="P1645">
        <v>4</v>
      </c>
      <c r="Q1645">
        <v>2017</v>
      </c>
      <c r="R1645">
        <v>5.7777777779999999</v>
      </c>
      <c r="S1645">
        <v>4500</v>
      </c>
      <c r="T1645">
        <v>19.989999999999998</v>
      </c>
      <c r="U1645">
        <v>4.3</v>
      </c>
      <c r="V1645">
        <v>18.03846154</v>
      </c>
      <c r="W1645">
        <v>19.989999999999998</v>
      </c>
      <c r="X1645">
        <v>4.3</v>
      </c>
      <c r="Y1645">
        <v>18.03846154</v>
      </c>
      <c r="Z1645">
        <v>64.989999999999995</v>
      </c>
      <c r="AA1645">
        <v>3.9</v>
      </c>
      <c r="AB1645">
        <v>15.16888889</v>
      </c>
      <c r="AC1645">
        <v>19.989999999999998</v>
      </c>
      <c r="AD1645" s="1">
        <v>42833</v>
      </c>
      <c r="AE1645" t="s">
        <v>122</v>
      </c>
    </row>
    <row r="1646" spans="1:31" x14ac:dyDescent="0.3">
      <c r="A1646" t="s">
        <v>55</v>
      </c>
      <c r="B1646" t="s">
        <v>40</v>
      </c>
      <c r="C1646">
        <v>54</v>
      </c>
      <c r="D1646">
        <v>1012</v>
      </c>
      <c r="E1646">
        <v>17</v>
      </c>
      <c r="F1646">
        <v>33</v>
      </c>
      <c r="G1646">
        <v>99.99</v>
      </c>
      <c r="H1646">
        <v>1699.83</v>
      </c>
      <c r="I1646">
        <v>14.202352940000001</v>
      </c>
      <c r="J1646">
        <v>1</v>
      </c>
      <c r="K1646">
        <v>1200</v>
      </c>
      <c r="L1646">
        <v>4.2</v>
      </c>
      <c r="M1646">
        <v>20</v>
      </c>
      <c r="N1646">
        <v>10</v>
      </c>
      <c r="O1646">
        <v>2</v>
      </c>
      <c r="P1646">
        <v>4</v>
      </c>
      <c r="Q1646">
        <v>2017</v>
      </c>
      <c r="R1646">
        <v>24.324324319999999</v>
      </c>
      <c r="S1646">
        <v>15750</v>
      </c>
      <c r="T1646">
        <v>99.99</v>
      </c>
      <c r="U1646">
        <v>4.2</v>
      </c>
      <c r="V1646">
        <v>14.202352940000001</v>
      </c>
      <c r="W1646">
        <v>129.99</v>
      </c>
      <c r="X1646">
        <v>4.3</v>
      </c>
      <c r="Y1646">
        <v>17.396428570000001</v>
      </c>
      <c r="Z1646">
        <v>99.99</v>
      </c>
      <c r="AA1646">
        <v>4.2</v>
      </c>
      <c r="AB1646">
        <v>14.202352940000001</v>
      </c>
      <c r="AC1646">
        <v>99.99</v>
      </c>
      <c r="AD1646" s="1">
        <v>42833</v>
      </c>
      <c r="AE1646" t="s">
        <v>122</v>
      </c>
    </row>
    <row r="1647" spans="1:31" x14ac:dyDescent="0.3">
      <c r="A1647" t="s">
        <v>46</v>
      </c>
      <c r="B1647" t="s">
        <v>40</v>
      </c>
      <c r="C1647">
        <v>33</v>
      </c>
      <c r="D1647">
        <v>897</v>
      </c>
      <c r="E1647">
        <v>14</v>
      </c>
      <c r="F1647">
        <v>33</v>
      </c>
      <c r="G1647">
        <v>129.98999999999998</v>
      </c>
      <c r="H1647">
        <v>1819.86</v>
      </c>
      <c r="I1647">
        <v>17.396428570000001</v>
      </c>
      <c r="J1647">
        <v>1</v>
      </c>
      <c r="K1647">
        <v>1600</v>
      </c>
      <c r="L1647">
        <v>4.3</v>
      </c>
      <c r="M1647">
        <v>20</v>
      </c>
      <c r="N1647">
        <v>10</v>
      </c>
      <c r="O1647">
        <v>2</v>
      </c>
      <c r="P1647">
        <v>4</v>
      </c>
      <c r="Q1647">
        <v>2017</v>
      </c>
      <c r="R1647">
        <v>12.55630631</v>
      </c>
      <c r="S1647">
        <v>15750</v>
      </c>
      <c r="T1647">
        <v>99.99</v>
      </c>
      <c r="U1647">
        <v>4.2</v>
      </c>
      <c r="V1647">
        <v>14.202352940000001</v>
      </c>
      <c r="W1647">
        <v>129.99</v>
      </c>
      <c r="X1647">
        <v>4.3</v>
      </c>
      <c r="Y1647">
        <v>17.396428570000001</v>
      </c>
      <c r="Z1647">
        <v>129.99</v>
      </c>
      <c r="AA1647">
        <v>4.3</v>
      </c>
      <c r="AB1647">
        <v>17.396428570000001</v>
      </c>
      <c r="AC1647">
        <v>129.99</v>
      </c>
      <c r="AD1647" s="1">
        <v>42833</v>
      </c>
      <c r="AE1647" t="s">
        <v>115</v>
      </c>
    </row>
    <row r="1648" spans="1:31" x14ac:dyDescent="0.3">
      <c r="A1648" t="s">
        <v>51</v>
      </c>
      <c r="B1648" t="s">
        <v>36</v>
      </c>
      <c r="C1648">
        <v>57</v>
      </c>
      <c r="D1648">
        <v>339</v>
      </c>
      <c r="E1648">
        <v>1</v>
      </c>
      <c r="F1648">
        <v>17</v>
      </c>
      <c r="G1648">
        <v>59.9</v>
      </c>
      <c r="H1648">
        <v>59.9</v>
      </c>
      <c r="I1648">
        <v>17.16</v>
      </c>
      <c r="J1648">
        <v>2</v>
      </c>
      <c r="K1648">
        <v>1800</v>
      </c>
      <c r="L1648">
        <v>4.2</v>
      </c>
      <c r="M1648">
        <v>20</v>
      </c>
      <c r="N1648">
        <v>10</v>
      </c>
      <c r="O1648">
        <v>2</v>
      </c>
      <c r="P1648">
        <v>4</v>
      </c>
      <c r="Q1648">
        <v>2017</v>
      </c>
      <c r="R1648">
        <v>7.8796128249999997</v>
      </c>
      <c r="S1648">
        <v>32560</v>
      </c>
      <c r="T1648">
        <v>59.9</v>
      </c>
      <c r="U1648">
        <v>4.2</v>
      </c>
      <c r="V1648">
        <v>17.16</v>
      </c>
      <c r="W1648">
        <v>59.9</v>
      </c>
      <c r="X1648">
        <v>4.2</v>
      </c>
      <c r="Y1648">
        <v>17.16</v>
      </c>
      <c r="Z1648">
        <v>59.9</v>
      </c>
      <c r="AA1648">
        <v>4.2</v>
      </c>
      <c r="AB1648">
        <v>17.16</v>
      </c>
      <c r="AC1648">
        <v>59.85</v>
      </c>
      <c r="AD1648" s="1">
        <v>42832</v>
      </c>
      <c r="AE1648" t="s">
        <v>123</v>
      </c>
    </row>
    <row r="1649" spans="1:31" x14ac:dyDescent="0.3">
      <c r="A1649" t="s">
        <v>46</v>
      </c>
      <c r="B1649" t="s">
        <v>40</v>
      </c>
      <c r="C1649">
        <v>33</v>
      </c>
      <c r="D1649">
        <v>897</v>
      </c>
      <c r="E1649">
        <v>14</v>
      </c>
      <c r="F1649">
        <v>33</v>
      </c>
      <c r="G1649">
        <v>129.98999999999998</v>
      </c>
      <c r="H1649">
        <v>1819.86</v>
      </c>
      <c r="I1649">
        <v>17.396428570000001</v>
      </c>
      <c r="J1649">
        <v>1</v>
      </c>
      <c r="K1649">
        <v>1600</v>
      </c>
      <c r="L1649">
        <v>4.3</v>
      </c>
      <c r="M1649">
        <v>20</v>
      </c>
      <c r="N1649">
        <v>10</v>
      </c>
      <c r="O1649">
        <v>2</v>
      </c>
      <c r="P1649">
        <v>4</v>
      </c>
      <c r="Q1649">
        <v>2017</v>
      </c>
      <c r="R1649">
        <v>12.55630631</v>
      </c>
      <c r="S1649">
        <v>15750</v>
      </c>
      <c r="T1649">
        <v>99.99</v>
      </c>
      <c r="U1649">
        <v>4.2</v>
      </c>
      <c r="V1649">
        <v>14.202352940000001</v>
      </c>
      <c r="W1649">
        <v>129.99</v>
      </c>
      <c r="X1649">
        <v>4.3</v>
      </c>
      <c r="Y1649">
        <v>17.396428570000001</v>
      </c>
      <c r="Z1649">
        <v>129.99</v>
      </c>
      <c r="AA1649">
        <v>4.3</v>
      </c>
      <c r="AB1649">
        <v>17.396428570000001</v>
      </c>
      <c r="AC1649">
        <v>129.99</v>
      </c>
      <c r="AD1649" s="1">
        <v>42832</v>
      </c>
      <c r="AE1649" t="s">
        <v>115</v>
      </c>
    </row>
    <row r="1650" spans="1:31" x14ac:dyDescent="0.3">
      <c r="A1650" t="s">
        <v>57</v>
      </c>
      <c r="B1650" t="s">
        <v>40</v>
      </c>
      <c r="C1650">
        <v>54</v>
      </c>
      <c r="D1650">
        <v>995</v>
      </c>
      <c r="E1650">
        <v>2</v>
      </c>
      <c r="F1650">
        <v>33</v>
      </c>
      <c r="G1650">
        <v>99.99</v>
      </c>
      <c r="H1650">
        <v>199.98</v>
      </c>
      <c r="I1650">
        <v>21.17</v>
      </c>
      <c r="J1650">
        <v>1</v>
      </c>
      <c r="K1650">
        <v>4475</v>
      </c>
      <c r="L1650">
        <v>4.3</v>
      </c>
      <c r="M1650">
        <v>20</v>
      </c>
      <c r="N1650">
        <v>10</v>
      </c>
      <c r="O1650">
        <v>2</v>
      </c>
      <c r="P1650">
        <v>4</v>
      </c>
      <c r="Q1650">
        <v>2017</v>
      </c>
      <c r="R1650">
        <v>9.7031963470000004</v>
      </c>
      <c r="S1650">
        <v>32736</v>
      </c>
      <c r="T1650">
        <v>99.99</v>
      </c>
      <c r="U1650">
        <v>4.2</v>
      </c>
      <c r="V1650">
        <v>14.202352940000001</v>
      </c>
      <c r="W1650">
        <v>129.99</v>
      </c>
      <c r="X1650">
        <v>4.3</v>
      </c>
      <c r="Y1650">
        <v>17.396428570000001</v>
      </c>
      <c r="Z1650">
        <v>99.99</v>
      </c>
      <c r="AA1650">
        <v>4.3</v>
      </c>
      <c r="AB1650">
        <v>21.17</v>
      </c>
      <c r="AC1650">
        <v>99.94</v>
      </c>
      <c r="AD1650" s="1">
        <v>42832</v>
      </c>
      <c r="AE1650" t="s">
        <v>122</v>
      </c>
    </row>
    <row r="1651" spans="1:31" x14ac:dyDescent="0.3">
      <c r="A1651" t="s">
        <v>63</v>
      </c>
      <c r="B1651" t="s">
        <v>30</v>
      </c>
      <c r="C1651">
        <v>59</v>
      </c>
      <c r="D1651">
        <v>1893</v>
      </c>
      <c r="E1651">
        <v>5</v>
      </c>
      <c r="F1651">
        <v>5</v>
      </c>
      <c r="G1651">
        <v>139.99</v>
      </c>
      <c r="H1651">
        <v>699.95</v>
      </c>
      <c r="I1651">
        <v>35.122</v>
      </c>
      <c r="J1651">
        <v>1</v>
      </c>
      <c r="K1651">
        <v>6550</v>
      </c>
      <c r="L1651">
        <v>4.2</v>
      </c>
      <c r="M1651">
        <v>20</v>
      </c>
      <c r="N1651">
        <v>10</v>
      </c>
      <c r="O1651">
        <v>2</v>
      </c>
      <c r="P1651">
        <v>4</v>
      </c>
      <c r="Q1651">
        <v>2017</v>
      </c>
      <c r="R1651">
        <v>14.0327381</v>
      </c>
      <c r="S1651">
        <v>8000</v>
      </c>
      <c r="T1651">
        <v>139.99</v>
      </c>
      <c r="U1651">
        <v>4.2</v>
      </c>
      <c r="V1651">
        <v>35.122</v>
      </c>
      <c r="W1651">
        <v>139.99</v>
      </c>
      <c r="X1651">
        <v>4.2</v>
      </c>
      <c r="Y1651">
        <v>35.122</v>
      </c>
      <c r="Z1651">
        <v>139.99</v>
      </c>
      <c r="AA1651">
        <v>4.2</v>
      </c>
      <c r="AB1651">
        <v>35.122</v>
      </c>
      <c r="AC1651">
        <v>159.99</v>
      </c>
      <c r="AD1651" s="1">
        <v>42831</v>
      </c>
      <c r="AE1651" t="s">
        <v>123</v>
      </c>
    </row>
    <row r="1652" spans="1:31" x14ac:dyDescent="0.3">
      <c r="A1652" t="s">
        <v>27</v>
      </c>
      <c r="B1652" t="s">
        <v>36</v>
      </c>
      <c r="C1652">
        <v>58</v>
      </c>
      <c r="D1652">
        <v>340</v>
      </c>
      <c r="E1652">
        <v>3</v>
      </c>
      <c r="F1652">
        <v>17</v>
      </c>
      <c r="G1652">
        <v>59.9</v>
      </c>
      <c r="H1652">
        <v>179.7</v>
      </c>
      <c r="I1652">
        <v>18.393333330000001</v>
      </c>
      <c r="J1652">
        <v>2</v>
      </c>
      <c r="K1652">
        <v>1500</v>
      </c>
      <c r="L1652">
        <v>4</v>
      </c>
      <c r="M1652">
        <v>20</v>
      </c>
      <c r="N1652">
        <v>10</v>
      </c>
      <c r="O1652">
        <v>2</v>
      </c>
      <c r="P1652">
        <v>4</v>
      </c>
      <c r="Q1652">
        <v>2017</v>
      </c>
      <c r="R1652">
        <v>7.139686298</v>
      </c>
      <c r="S1652">
        <v>19800</v>
      </c>
      <c r="T1652">
        <v>59.9</v>
      </c>
      <c r="U1652">
        <v>4</v>
      </c>
      <c r="V1652">
        <v>18.393333330000001</v>
      </c>
      <c r="W1652">
        <v>59.9</v>
      </c>
      <c r="X1652">
        <v>4</v>
      </c>
      <c r="Y1652">
        <v>18.393333330000001</v>
      </c>
      <c r="Z1652">
        <v>59.9</v>
      </c>
      <c r="AA1652">
        <v>4</v>
      </c>
      <c r="AB1652">
        <v>18.393333330000001</v>
      </c>
      <c r="AC1652">
        <v>59.85</v>
      </c>
      <c r="AD1652" s="1">
        <v>42830</v>
      </c>
      <c r="AE1652" t="s">
        <v>123</v>
      </c>
    </row>
    <row r="1653" spans="1:31" x14ac:dyDescent="0.3">
      <c r="A1653" t="s">
        <v>73</v>
      </c>
      <c r="B1653" t="s">
        <v>26</v>
      </c>
      <c r="C1653">
        <v>54</v>
      </c>
      <c r="D1653">
        <v>245</v>
      </c>
      <c r="E1653">
        <v>34</v>
      </c>
      <c r="F1653">
        <v>31</v>
      </c>
      <c r="G1653">
        <v>89.899999999999991</v>
      </c>
      <c r="H1653">
        <v>3056.6</v>
      </c>
      <c r="I1653">
        <v>15.05</v>
      </c>
      <c r="J1653">
        <v>1</v>
      </c>
      <c r="K1653">
        <v>1383</v>
      </c>
      <c r="L1653">
        <v>3.9</v>
      </c>
      <c r="M1653">
        <v>20</v>
      </c>
      <c r="N1653">
        <v>10</v>
      </c>
      <c r="O1653">
        <v>2</v>
      </c>
      <c r="P1653">
        <v>4</v>
      </c>
      <c r="Q1653">
        <v>2017</v>
      </c>
      <c r="R1653">
        <v>7.0791260449999998</v>
      </c>
      <c r="S1653">
        <v>20000</v>
      </c>
      <c r="T1653">
        <v>89.9</v>
      </c>
      <c r="U1653">
        <v>3.9</v>
      </c>
      <c r="V1653">
        <v>15.05</v>
      </c>
      <c r="W1653">
        <v>89.9</v>
      </c>
      <c r="X1653">
        <v>3.9</v>
      </c>
      <c r="Y1653">
        <v>15.05</v>
      </c>
      <c r="Z1653">
        <v>89.9</v>
      </c>
      <c r="AA1653">
        <v>3.9</v>
      </c>
      <c r="AB1653">
        <v>15.05</v>
      </c>
      <c r="AC1653">
        <v>89.9</v>
      </c>
      <c r="AD1653" s="1">
        <v>42830</v>
      </c>
      <c r="AE1653" t="s">
        <v>123</v>
      </c>
    </row>
    <row r="1654" spans="1:31" x14ac:dyDescent="0.3">
      <c r="A1654" t="s">
        <v>62</v>
      </c>
      <c r="B1654" t="s">
        <v>32</v>
      </c>
      <c r="C1654">
        <v>48</v>
      </c>
      <c r="D1654">
        <v>575</v>
      </c>
      <c r="E1654">
        <v>13</v>
      </c>
      <c r="F1654">
        <v>23</v>
      </c>
      <c r="G1654">
        <v>19.990000000000002</v>
      </c>
      <c r="H1654">
        <v>259.87</v>
      </c>
      <c r="I1654">
        <v>18.03846154</v>
      </c>
      <c r="J1654">
        <v>1</v>
      </c>
      <c r="K1654">
        <v>100</v>
      </c>
      <c r="L1654">
        <v>4.3</v>
      </c>
      <c r="M1654">
        <v>20</v>
      </c>
      <c r="N1654">
        <v>10</v>
      </c>
      <c r="O1654">
        <v>2</v>
      </c>
      <c r="P1654">
        <v>4</v>
      </c>
      <c r="Q1654">
        <v>2017</v>
      </c>
      <c r="R1654">
        <v>5.7777777779999999</v>
      </c>
      <c r="S1654">
        <v>4500</v>
      </c>
      <c r="T1654">
        <v>19.989999999999998</v>
      </c>
      <c r="U1654">
        <v>4.3</v>
      </c>
      <c r="V1654">
        <v>18.03846154</v>
      </c>
      <c r="W1654">
        <v>19.989999999999998</v>
      </c>
      <c r="X1654">
        <v>4.3</v>
      </c>
      <c r="Y1654">
        <v>18.03846154</v>
      </c>
      <c r="Z1654">
        <v>64.989999999999995</v>
      </c>
      <c r="AA1654">
        <v>3.9</v>
      </c>
      <c r="AB1654">
        <v>15.16888889</v>
      </c>
      <c r="AC1654">
        <v>19.989999999999998</v>
      </c>
      <c r="AD1654" s="1">
        <v>42830</v>
      </c>
      <c r="AE1654" t="s">
        <v>122</v>
      </c>
    </row>
    <row r="1655" spans="1:31" x14ac:dyDescent="0.3">
      <c r="A1655" t="s">
        <v>55</v>
      </c>
      <c r="B1655" t="s">
        <v>40</v>
      </c>
      <c r="C1655">
        <v>54</v>
      </c>
      <c r="D1655">
        <v>1012</v>
      </c>
      <c r="E1655">
        <v>17</v>
      </c>
      <c r="F1655">
        <v>33</v>
      </c>
      <c r="G1655">
        <v>99.99</v>
      </c>
      <c r="H1655">
        <v>1699.83</v>
      </c>
      <c r="I1655">
        <v>14.202352940000001</v>
      </c>
      <c r="J1655">
        <v>1</v>
      </c>
      <c r="K1655">
        <v>1200</v>
      </c>
      <c r="L1655">
        <v>4.2</v>
      </c>
      <c r="M1655">
        <v>20</v>
      </c>
      <c r="N1655">
        <v>10</v>
      </c>
      <c r="O1655">
        <v>2</v>
      </c>
      <c r="P1655">
        <v>4</v>
      </c>
      <c r="Q1655">
        <v>2017</v>
      </c>
      <c r="R1655">
        <v>24.324324319999999</v>
      </c>
      <c r="S1655">
        <v>15750</v>
      </c>
      <c r="T1655">
        <v>99.99</v>
      </c>
      <c r="U1655">
        <v>4.2</v>
      </c>
      <c r="V1655">
        <v>14.202352940000001</v>
      </c>
      <c r="W1655">
        <v>129.99</v>
      </c>
      <c r="X1655">
        <v>4.3</v>
      </c>
      <c r="Y1655">
        <v>17.396428570000001</v>
      </c>
      <c r="Z1655">
        <v>99.99</v>
      </c>
      <c r="AA1655">
        <v>4.2</v>
      </c>
      <c r="AB1655">
        <v>14.202352940000001</v>
      </c>
      <c r="AC1655">
        <v>99.99</v>
      </c>
      <c r="AD1655" s="1">
        <v>42830</v>
      </c>
      <c r="AE1655" t="s">
        <v>122</v>
      </c>
    </row>
    <row r="1656" spans="1:31" x14ac:dyDescent="0.3">
      <c r="A1656" t="s">
        <v>55</v>
      </c>
      <c r="B1656" t="s">
        <v>40</v>
      </c>
      <c r="C1656">
        <v>54</v>
      </c>
      <c r="D1656">
        <v>1012</v>
      </c>
      <c r="E1656">
        <v>17</v>
      </c>
      <c r="F1656">
        <v>33</v>
      </c>
      <c r="G1656">
        <v>99.99</v>
      </c>
      <c r="H1656">
        <v>1699.83</v>
      </c>
      <c r="I1656">
        <v>14.202352940000001</v>
      </c>
      <c r="J1656">
        <v>1</v>
      </c>
      <c r="K1656">
        <v>1200</v>
      </c>
      <c r="L1656">
        <v>4.2</v>
      </c>
      <c r="M1656">
        <v>20</v>
      </c>
      <c r="N1656">
        <v>10</v>
      </c>
      <c r="O1656">
        <v>2</v>
      </c>
      <c r="P1656">
        <v>4</v>
      </c>
      <c r="Q1656">
        <v>2017</v>
      </c>
      <c r="R1656">
        <v>24.324324319999999</v>
      </c>
      <c r="S1656">
        <v>15750</v>
      </c>
      <c r="T1656">
        <v>99.99</v>
      </c>
      <c r="U1656">
        <v>4.2</v>
      </c>
      <c r="V1656">
        <v>14.202352940000001</v>
      </c>
      <c r="W1656">
        <v>129.99</v>
      </c>
      <c r="X1656">
        <v>4.3</v>
      </c>
      <c r="Y1656">
        <v>17.396428570000001</v>
      </c>
      <c r="Z1656">
        <v>99.99</v>
      </c>
      <c r="AA1656">
        <v>4.2</v>
      </c>
      <c r="AB1656">
        <v>14.202352940000001</v>
      </c>
      <c r="AC1656">
        <v>99.99</v>
      </c>
      <c r="AD1656" s="1">
        <v>42829</v>
      </c>
      <c r="AE1656" t="s">
        <v>122</v>
      </c>
    </row>
    <row r="1657" spans="1:31" x14ac:dyDescent="0.3">
      <c r="A1657" t="s">
        <v>27</v>
      </c>
      <c r="B1657" t="s">
        <v>36</v>
      </c>
      <c r="C1657">
        <v>58</v>
      </c>
      <c r="D1657">
        <v>340</v>
      </c>
      <c r="E1657">
        <v>3</v>
      </c>
      <c r="F1657">
        <v>17</v>
      </c>
      <c r="G1657">
        <v>59.9</v>
      </c>
      <c r="H1657">
        <v>179.7</v>
      </c>
      <c r="I1657">
        <v>18.393333330000001</v>
      </c>
      <c r="J1657">
        <v>2</v>
      </c>
      <c r="K1657">
        <v>1500</v>
      </c>
      <c r="L1657">
        <v>4</v>
      </c>
      <c r="M1657">
        <v>20</v>
      </c>
      <c r="N1657">
        <v>10</v>
      </c>
      <c r="O1657">
        <v>2</v>
      </c>
      <c r="P1657">
        <v>4</v>
      </c>
      <c r="Q1657">
        <v>2017</v>
      </c>
      <c r="R1657">
        <v>7.139686298</v>
      </c>
      <c r="S1657">
        <v>19800</v>
      </c>
      <c r="T1657">
        <v>59.9</v>
      </c>
      <c r="U1657">
        <v>4</v>
      </c>
      <c r="V1657">
        <v>18.393333330000001</v>
      </c>
      <c r="W1657">
        <v>59.9</v>
      </c>
      <c r="X1657">
        <v>4</v>
      </c>
      <c r="Y1657">
        <v>18.393333330000001</v>
      </c>
      <c r="Z1657">
        <v>59.9</v>
      </c>
      <c r="AA1657">
        <v>4</v>
      </c>
      <c r="AB1657">
        <v>18.393333330000001</v>
      </c>
      <c r="AC1657">
        <v>59.85</v>
      </c>
      <c r="AD1657" s="1">
        <v>42828</v>
      </c>
      <c r="AE1657" t="s">
        <v>123</v>
      </c>
    </row>
    <row r="1658" spans="1:31" x14ac:dyDescent="0.3">
      <c r="A1658" t="s">
        <v>46</v>
      </c>
      <c r="B1658" t="s">
        <v>40</v>
      </c>
      <c r="C1658">
        <v>33</v>
      </c>
      <c r="D1658">
        <v>897</v>
      </c>
      <c r="E1658">
        <v>14</v>
      </c>
      <c r="F1658">
        <v>33</v>
      </c>
      <c r="G1658">
        <v>129.98999999999998</v>
      </c>
      <c r="H1658">
        <v>1819.86</v>
      </c>
      <c r="I1658">
        <v>17.396428570000001</v>
      </c>
      <c r="J1658">
        <v>1</v>
      </c>
      <c r="K1658">
        <v>1600</v>
      </c>
      <c r="L1658">
        <v>4.3</v>
      </c>
      <c r="M1658">
        <v>20</v>
      </c>
      <c r="N1658">
        <v>10</v>
      </c>
      <c r="O1658">
        <v>2</v>
      </c>
      <c r="P1658">
        <v>4</v>
      </c>
      <c r="Q1658">
        <v>2017</v>
      </c>
      <c r="R1658">
        <v>12.55630631</v>
      </c>
      <c r="S1658">
        <v>15750</v>
      </c>
      <c r="T1658">
        <v>99.99</v>
      </c>
      <c r="U1658">
        <v>4.2</v>
      </c>
      <c r="V1658">
        <v>14.202352940000001</v>
      </c>
      <c r="W1658">
        <v>129.99</v>
      </c>
      <c r="X1658">
        <v>4.3</v>
      </c>
      <c r="Y1658">
        <v>17.396428570000001</v>
      </c>
      <c r="Z1658">
        <v>129.99</v>
      </c>
      <c r="AA1658">
        <v>4.3</v>
      </c>
      <c r="AB1658">
        <v>17.396428570000001</v>
      </c>
      <c r="AC1658">
        <v>129.99</v>
      </c>
      <c r="AD1658" s="1">
        <v>42828</v>
      </c>
      <c r="AE1658" t="s">
        <v>115</v>
      </c>
    </row>
    <row r="1659" spans="1:31" x14ac:dyDescent="0.3">
      <c r="A1659" t="s">
        <v>55</v>
      </c>
      <c r="B1659" t="s">
        <v>40</v>
      </c>
      <c r="C1659">
        <v>54</v>
      </c>
      <c r="D1659">
        <v>1012</v>
      </c>
      <c r="E1659">
        <v>17</v>
      </c>
      <c r="F1659">
        <v>33</v>
      </c>
      <c r="G1659">
        <v>99.99</v>
      </c>
      <c r="H1659">
        <v>1699.83</v>
      </c>
      <c r="I1659">
        <v>14.202352940000001</v>
      </c>
      <c r="J1659">
        <v>1</v>
      </c>
      <c r="K1659">
        <v>1200</v>
      </c>
      <c r="L1659">
        <v>4.2</v>
      </c>
      <c r="M1659">
        <v>20</v>
      </c>
      <c r="N1659">
        <v>10</v>
      </c>
      <c r="O1659">
        <v>2</v>
      </c>
      <c r="P1659">
        <v>4</v>
      </c>
      <c r="Q1659">
        <v>2017</v>
      </c>
      <c r="R1659">
        <v>24.324324319999999</v>
      </c>
      <c r="S1659">
        <v>15750</v>
      </c>
      <c r="T1659">
        <v>99.99</v>
      </c>
      <c r="U1659">
        <v>4.2</v>
      </c>
      <c r="V1659">
        <v>14.202352940000001</v>
      </c>
      <c r="W1659">
        <v>129.99</v>
      </c>
      <c r="X1659">
        <v>4.3</v>
      </c>
      <c r="Y1659">
        <v>17.396428570000001</v>
      </c>
      <c r="Z1659">
        <v>99.99</v>
      </c>
      <c r="AA1659">
        <v>4.2</v>
      </c>
      <c r="AB1659">
        <v>14.202352940000001</v>
      </c>
      <c r="AC1659">
        <v>99.99</v>
      </c>
      <c r="AD1659" s="1">
        <v>42828</v>
      </c>
      <c r="AE1659" t="s">
        <v>122</v>
      </c>
    </row>
    <row r="1660" spans="1:31" x14ac:dyDescent="0.3">
      <c r="A1660" t="s">
        <v>69</v>
      </c>
      <c r="B1660" t="s">
        <v>36</v>
      </c>
      <c r="C1660">
        <v>59</v>
      </c>
      <c r="D1660">
        <v>341</v>
      </c>
      <c r="E1660">
        <v>5</v>
      </c>
      <c r="F1660">
        <v>17</v>
      </c>
      <c r="G1660">
        <v>59.9</v>
      </c>
      <c r="H1660">
        <v>299.5</v>
      </c>
      <c r="I1660">
        <v>18.652000000000001</v>
      </c>
      <c r="J1660">
        <v>2</v>
      </c>
      <c r="K1660">
        <v>1850</v>
      </c>
      <c r="L1660">
        <v>4.3</v>
      </c>
      <c r="M1660">
        <v>20</v>
      </c>
      <c r="N1660">
        <v>10</v>
      </c>
      <c r="O1660">
        <v>2</v>
      </c>
      <c r="P1660">
        <v>4</v>
      </c>
      <c r="Q1660">
        <v>2017</v>
      </c>
      <c r="R1660">
        <v>6.5938511330000003</v>
      </c>
      <c r="S1660">
        <v>32560</v>
      </c>
      <c r="T1660">
        <v>59.9</v>
      </c>
      <c r="U1660">
        <v>4.3</v>
      </c>
      <c r="V1660">
        <v>18.652000000000001</v>
      </c>
      <c r="W1660">
        <v>59.9</v>
      </c>
      <c r="X1660">
        <v>4.3</v>
      </c>
      <c r="Y1660">
        <v>18.652000000000001</v>
      </c>
      <c r="Z1660">
        <v>59.9</v>
      </c>
      <c r="AA1660">
        <v>4.3</v>
      </c>
      <c r="AB1660">
        <v>18.652000000000001</v>
      </c>
      <c r="AC1660">
        <v>59.85</v>
      </c>
      <c r="AD1660" s="1">
        <v>42827</v>
      </c>
      <c r="AE1660" t="s">
        <v>123</v>
      </c>
    </row>
    <row r="1661" spans="1:31" x14ac:dyDescent="0.3">
      <c r="A1661" t="s">
        <v>27</v>
      </c>
      <c r="B1661" t="s">
        <v>36</v>
      </c>
      <c r="C1661">
        <v>58</v>
      </c>
      <c r="D1661">
        <v>340</v>
      </c>
      <c r="E1661">
        <v>3</v>
      </c>
      <c r="F1661">
        <v>17</v>
      </c>
      <c r="G1661">
        <v>59.9</v>
      </c>
      <c r="H1661">
        <v>179.7</v>
      </c>
      <c r="I1661">
        <v>18.393333330000001</v>
      </c>
      <c r="J1661">
        <v>2</v>
      </c>
      <c r="K1661">
        <v>1500</v>
      </c>
      <c r="L1661">
        <v>4</v>
      </c>
      <c r="M1661">
        <v>20</v>
      </c>
      <c r="N1661">
        <v>10</v>
      </c>
      <c r="O1661">
        <v>2</v>
      </c>
      <c r="P1661">
        <v>4</v>
      </c>
      <c r="Q1661">
        <v>2017</v>
      </c>
      <c r="R1661">
        <v>7.139686298</v>
      </c>
      <c r="S1661">
        <v>19800</v>
      </c>
      <c r="T1661">
        <v>59.9</v>
      </c>
      <c r="U1661">
        <v>4</v>
      </c>
      <c r="V1661">
        <v>18.393333330000001</v>
      </c>
      <c r="W1661">
        <v>59.9</v>
      </c>
      <c r="X1661">
        <v>4</v>
      </c>
      <c r="Y1661">
        <v>18.393333330000001</v>
      </c>
      <c r="Z1661">
        <v>59.9</v>
      </c>
      <c r="AA1661">
        <v>4</v>
      </c>
      <c r="AB1661">
        <v>18.393333330000001</v>
      </c>
      <c r="AC1661">
        <v>59.85</v>
      </c>
      <c r="AD1661" s="1">
        <v>42827</v>
      </c>
      <c r="AE1661" t="s">
        <v>123</v>
      </c>
    </row>
    <row r="1662" spans="1:31" x14ac:dyDescent="0.3">
      <c r="A1662" t="s">
        <v>47</v>
      </c>
      <c r="B1662" t="s">
        <v>32</v>
      </c>
      <c r="C1662">
        <v>51</v>
      </c>
      <c r="D1662">
        <v>625</v>
      </c>
      <c r="E1662">
        <v>1</v>
      </c>
      <c r="F1662">
        <v>23</v>
      </c>
      <c r="G1662">
        <v>349.9</v>
      </c>
      <c r="H1662">
        <v>349.9</v>
      </c>
      <c r="I1662">
        <v>19.29</v>
      </c>
      <c r="J1662">
        <v>1</v>
      </c>
      <c r="K1662">
        <v>900</v>
      </c>
      <c r="L1662">
        <v>4.3</v>
      </c>
      <c r="M1662">
        <v>20</v>
      </c>
      <c r="N1662">
        <v>10</v>
      </c>
      <c r="O1662">
        <v>2</v>
      </c>
      <c r="P1662">
        <v>4</v>
      </c>
      <c r="Q1662">
        <v>2017</v>
      </c>
      <c r="R1662">
        <v>4.5855978259999999</v>
      </c>
      <c r="S1662">
        <v>11400</v>
      </c>
      <c r="T1662">
        <v>19.989999999999998</v>
      </c>
      <c r="U1662">
        <v>4.3</v>
      </c>
      <c r="V1662">
        <v>18.03846154</v>
      </c>
      <c r="W1662">
        <v>349.9</v>
      </c>
      <c r="X1662">
        <v>4.3</v>
      </c>
      <c r="Y1662">
        <v>19.29</v>
      </c>
      <c r="Z1662">
        <v>64.989999999999995</v>
      </c>
      <c r="AA1662">
        <v>3.9</v>
      </c>
      <c r="AB1662">
        <v>15.16888889</v>
      </c>
      <c r="AC1662">
        <v>349.9</v>
      </c>
      <c r="AD1662" s="1">
        <v>42827</v>
      </c>
      <c r="AE1662" t="s">
        <v>114</v>
      </c>
    </row>
    <row r="1663" spans="1:31" x14ac:dyDescent="0.3">
      <c r="A1663" t="s">
        <v>63</v>
      </c>
      <c r="B1663" t="s">
        <v>30</v>
      </c>
      <c r="C1663">
        <v>59</v>
      </c>
      <c r="D1663">
        <v>1893</v>
      </c>
      <c r="E1663">
        <v>5</v>
      </c>
      <c r="F1663">
        <v>5</v>
      </c>
      <c r="G1663">
        <v>139.99</v>
      </c>
      <c r="H1663">
        <v>699.95</v>
      </c>
      <c r="I1663">
        <v>35.122</v>
      </c>
      <c r="J1663">
        <v>1</v>
      </c>
      <c r="K1663">
        <v>6550</v>
      </c>
      <c r="L1663">
        <v>4.2</v>
      </c>
      <c r="M1663">
        <v>20</v>
      </c>
      <c r="N1663">
        <v>10</v>
      </c>
      <c r="O1663">
        <v>2</v>
      </c>
      <c r="P1663">
        <v>4</v>
      </c>
      <c r="Q1663">
        <v>2017</v>
      </c>
      <c r="R1663">
        <v>14.0327381</v>
      </c>
      <c r="S1663">
        <v>8000</v>
      </c>
      <c r="T1663">
        <v>139.99</v>
      </c>
      <c r="U1663">
        <v>4.2</v>
      </c>
      <c r="V1663">
        <v>35.122</v>
      </c>
      <c r="W1663">
        <v>139.99</v>
      </c>
      <c r="X1663">
        <v>4.2</v>
      </c>
      <c r="Y1663">
        <v>35.122</v>
      </c>
      <c r="Z1663">
        <v>139.99</v>
      </c>
      <c r="AA1663">
        <v>4.2</v>
      </c>
      <c r="AB1663">
        <v>35.122</v>
      </c>
      <c r="AC1663">
        <v>159.99</v>
      </c>
      <c r="AD1663" s="1">
        <v>42827</v>
      </c>
      <c r="AE1663" t="s">
        <v>123</v>
      </c>
    </row>
    <row r="1664" spans="1:31" x14ac:dyDescent="0.3">
      <c r="A1664" t="s">
        <v>69</v>
      </c>
      <c r="B1664" t="s">
        <v>36</v>
      </c>
      <c r="C1664">
        <v>59</v>
      </c>
      <c r="D1664">
        <v>341</v>
      </c>
      <c r="E1664">
        <v>5</v>
      </c>
      <c r="F1664">
        <v>17</v>
      </c>
      <c r="G1664">
        <v>59.9</v>
      </c>
      <c r="H1664">
        <v>299.5</v>
      </c>
      <c r="I1664">
        <v>18.652000000000001</v>
      </c>
      <c r="J1664">
        <v>2</v>
      </c>
      <c r="K1664">
        <v>1850</v>
      </c>
      <c r="L1664">
        <v>4.3</v>
      </c>
      <c r="M1664">
        <v>20</v>
      </c>
      <c r="N1664">
        <v>10</v>
      </c>
      <c r="O1664">
        <v>2</v>
      </c>
      <c r="P1664">
        <v>4</v>
      </c>
      <c r="Q1664">
        <v>2017</v>
      </c>
      <c r="R1664">
        <v>6.5938511330000003</v>
      </c>
      <c r="S1664">
        <v>32560</v>
      </c>
      <c r="T1664">
        <v>59.9</v>
      </c>
      <c r="U1664">
        <v>4.3</v>
      </c>
      <c r="V1664">
        <v>18.652000000000001</v>
      </c>
      <c r="W1664">
        <v>59.9</v>
      </c>
      <c r="X1664">
        <v>4.3</v>
      </c>
      <c r="Y1664">
        <v>18.652000000000001</v>
      </c>
      <c r="Z1664">
        <v>59.9</v>
      </c>
      <c r="AA1664">
        <v>4.3</v>
      </c>
      <c r="AB1664">
        <v>18.652000000000001</v>
      </c>
      <c r="AC1664">
        <v>59.85</v>
      </c>
      <c r="AD1664" s="1">
        <v>42826</v>
      </c>
      <c r="AE1664" t="s">
        <v>123</v>
      </c>
    </row>
    <row r="1665" spans="1:31" x14ac:dyDescent="0.3">
      <c r="A1665" t="s">
        <v>27</v>
      </c>
      <c r="B1665" t="s">
        <v>36</v>
      </c>
      <c r="C1665">
        <v>58</v>
      </c>
      <c r="D1665">
        <v>340</v>
      </c>
      <c r="E1665">
        <v>3</v>
      </c>
      <c r="F1665">
        <v>17</v>
      </c>
      <c r="G1665">
        <v>59.9</v>
      </c>
      <c r="H1665">
        <v>179.7</v>
      </c>
      <c r="I1665">
        <v>18.393333330000001</v>
      </c>
      <c r="J1665">
        <v>2</v>
      </c>
      <c r="K1665">
        <v>1500</v>
      </c>
      <c r="L1665">
        <v>4</v>
      </c>
      <c r="M1665">
        <v>20</v>
      </c>
      <c r="N1665">
        <v>10</v>
      </c>
      <c r="O1665">
        <v>2</v>
      </c>
      <c r="P1665">
        <v>4</v>
      </c>
      <c r="Q1665">
        <v>2017</v>
      </c>
      <c r="R1665">
        <v>7.139686298</v>
      </c>
      <c r="S1665">
        <v>19800</v>
      </c>
      <c r="T1665">
        <v>59.9</v>
      </c>
      <c r="U1665">
        <v>4</v>
      </c>
      <c r="V1665">
        <v>18.393333330000001</v>
      </c>
      <c r="W1665">
        <v>59.9</v>
      </c>
      <c r="X1665">
        <v>4</v>
      </c>
      <c r="Y1665">
        <v>18.393333330000001</v>
      </c>
      <c r="Z1665">
        <v>59.9</v>
      </c>
      <c r="AA1665">
        <v>4</v>
      </c>
      <c r="AB1665">
        <v>18.393333330000001</v>
      </c>
      <c r="AC1665">
        <v>59.85</v>
      </c>
      <c r="AD1665" s="1">
        <v>42826</v>
      </c>
      <c r="AE1665" t="s">
        <v>123</v>
      </c>
    </row>
    <row r="1666" spans="1:31" x14ac:dyDescent="0.3">
      <c r="A1666" t="s">
        <v>53</v>
      </c>
      <c r="B1666" t="s">
        <v>36</v>
      </c>
      <c r="C1666">
        <v>47</v>
      </c>
      <c r="D1666">
        <v>1893</v>
      </c>
      <c r="E1666">
        <v>8</v>
      </c>
      <c r="F1666">
        <v>17</v>
      </c>
      <c r="G1666">
        <v>94.99</v>
      </c>
      <c r="H1666">
        <v>759.92</v>
      </c>
      <c r="I1666">
        <v>33.71</v>
      </c>
      <c r="J1666">
        <v>1</v>
      </c>
      <c r="K1666">
        <v>6050</v>
      </c>
      <c r="L1666">
        <v>4.0999999999999996</v>
      </c>
      <c r="M1666">
        <v>20</v>
      </c>
      <c r="N1666">
        <v>10</v>
      </c>
      <c r="O1666">
        <v>2</v>
      </c>
      <c r="P1666">
        <v>4</v>
      </c>
      <c r="Q1666">
        <v>2017</v>
      </c>
      <c r="R1666">
        <v>10.66355519</v>
      </c>
      <c r="S1666">
        <v>8000</v>
      </c>
      <c r="T1666">
        <v>96.656666670000007</v>
      </c>
      <c r="U1666">
        <v>4.0999999999999996</v>
      </c>
      <c r="V1666">
        <v>33.71</v>
      </c>
      <c r="W1666">
        <v>96.656666670000007</v>
      </c>
      <c r="X1666">
        <v>4.0999999999999996</v>
      </c>
      <c r="Y1666">
        <v>33.71</v>
      </c>
      <c r="Z1666">
        <v>96.656666670000007</v>
      </c>
      <c r="AA1666">
        <v>4.0999999999999996</v>
      </c>
      <c r="AB1666">
        <v>33.71</v>
      </c>
      <c r="AC1666">
        <v>99.99</v>
      </c>
      <c r="AD1666" s="1">
        <v>42826</v>
      </c>
      <c r="AE1666" t="s">
        <v>122</v>
      </c>
    </row>
    <row r="1667" spans="1:31" x14ac:dyDescent="0.3">
      <c r="A1667" t="s">
        <v>63</v>
      </c>
      <c r="B1667" t="s">
        <v>30</v>
      </c>
      <c r="C1667">
        <v>59</v>
      </c>
      <c r="D1667">
        <v>1893</v>
      </c>
      <c r="E1667">
        <v>5</v>
      </c>
      <c r="F1667">
        <v>5</v>
      </c>
      <c r="G1667">
        <v>139.99</v>
      </c>
      <c r="H1667">
        <v>699.95</v>
      </c>
      <c r="I1667">
        <v>35.122</v>
      </c>
      <c r="J1667">
        <v>1</v>
      </c>
      <c r="K1667">
        <v>6550</v>
      </c>
      <c r="L1667">
        <v>4.2</v>
      </c>
      <c r="M1667">
        <v>20</v>
      </c>
      <c r="N1667">
        <v>10</v>
      </c>
      <c r="O1667">
        <v>2</v>
      </c>
      <c r="P1667">
        <v>4</v>
      </c>
      <c r="Q1667">
        <v>2017</v>
      </c>
      <c r="R1667">
        <v>14.0327381</v>
      </c>
      <c r="S1667">
        <v>8000</v>
      </c>
      <c r="T1667">
        <v>139.99</v>
      </c>
      <c r="U1667">
        <v>4.2</v>
      </c>
      <c r="V1667">
        <v>35.122</v>
      </c>
      <c r="W1667">
        <v>139.99</v>
      </c>
      <c r="X1667">
        <v>4.2</v>
      </c>
      <c r="Y1667">
        <v>35.122</v>
      </c>
      <c r="Z1667">
        <v>139.99</v>
      </c>
      <c r="AA1667">
        <v>4.2</v>
      </c>
      <c r="AB1667">
        <v>35.122</v>
      </c>
      <c r="AC1667">
        <v>159.99</v>
      </c>
      <c r="AD1667" s="1">
        <v>42826</v>
      </c>
      <c r="AE1667" t="s">
        <v>123</v>
      </c>
    </row>
    <row r="1668" spans="1:31" x14ac:dyDescent="0.3">
      <c r="A1668" t="s">
        <v>57</v>
      </c>
      <c r="B1668" t="s">
        <v>40</v>
      </c>
      <c r="C1668">
        <v>54</v>
      </c>
      <c r="D1668">
        <v>995</v>
      </c>
      <c r="E1668">
        <v>2</v>
      </c>
      <c r="F1668">
        <v>33</v>
      </c>
      <c r="G1668">
        <v>99.99</v>
      </c>
      <c r="H1668">
        <v>199.98</v>
      </c>
      <c r="I1668">
        <v>21.17</v>
      </c>
      <c r="J1668">
        <v>1</v>
      </c>
      <c r="K1668">
        <v>4475</v>
      </c>
      <c r="L1668">
        <v>4.3</v>
      </c>
      <c r="M1668">
        <v>20</v>
      </c>
      <c r="N1668">
        <v>10</v>
      </c>
      <c r="O1668">
        <v>2</v>
      </c>
      <c r="P1668">
        <v>4</v>
      </c>
      <c r="Q1668">
        <v>2017</v>
      </c>
      <c r="R1668">
        <v>9.7031963470000004</v>
      </c>
      <c r="S1668">
        <v>32736</v>
      </c>
      <c r="T1668">
        <v>99.99</v>
      </c>
      <c r="U1668">
        <v>4.2</v>
      </c>
      <c r="V1668">
        <v>14.202352940000001</v>
      </c>
      <c r="W1668">
        <v>129.99</v>
      </c>
      <c r="X1668">
        <v>4.3</v>
      </c>
      <c r="Y1668">
        <v>17.396428570000001</v>
      </c>
      <c r="Z1668">
        <v>99.99</v>
      </c>
      <c r="AA1668">
        <v>4.3</v>
      </c>
      <c r="AB1668">
        <v>21.17</v>
      </c>
      <c r="AC1668">
        <v>99.94</v>
      </c>
      <c r="AD1668" s="1">
        <v>42826</v>
      </c>
      <c r="AE1668" t="s">
        <v>122</v>
      </c>
    </row>
    <row r="1669" spans="1:31" x14ac:dyDescent="0.3">
      <c r="A1669" t="s">
        <v>63</v>
      </c>
      <c r="B1669" t="s">
        <v>30</v>
      </c>
      <c r="C1669">
        <v>59</v>
      </c>
      <c r="D1669">
        <v>1893</v>
      </c>
      <c r="E1669">
        <v>3</v>
      </c>
      <c r="F1669">
        <v>3</v>
      </c>
      <c r="G1669">
        <v>159.99</v>
      </c>
      <c r="H1669">
        <v>479.97</v>
      </c>
      <c r="I1669">
        <v>33.4</v>
      </c>
      <c r="J1669">
        <v>1</v>
      </c>
      <c r="K1669">
        <v>6550</v>
      </c>
      <c r="L1669">
        <v>4.2</v>
      </c>
      <c r="M1669">
        <v>23</v>
      </c>
      <c r="N1669">
        <v>8</v>
      </c>
      <c r="O1669">
        <v>1</v>
      </c>
      <c r="P1669">
        <v>3</v>
      </c>
      <c r="Q1669">
        <v>2017</v>
      </c>
      <c r="R1669">
        <v>10.542091839999999</v>
      </c>
      <c r="S1669">
        <v>8000</v>
      </c>
      <c r="T1669">
        <v>159.99</v>
      </c>
      <c r="U1669">
        <v>4.2</v>
      </c>
      <c r="V1669">
        <v>33.4</v>
      </c>
      <c r="W1669">
        <v>159.99</v>
      </c>
      <c r="X1669">
        <v>4.2</v>
      </c>
      <c r="Y1669">
        <v>33.4</v>
      </c>
      <c r="Z1669">
        <v>159.99</v>
      </c>
      <c r="AA1669">
        <v>4.2</v>
      </c>
      <c r="AB1669">
        <v>33.4</v>
      </c>
      <c r="AC1669">
        <v>159.99</v>
      </c>
      <c r="AD1669" s="1">
        <v>42825</v>
      </c>
      <c r="AE1669" t="s">
        <v>123</v>
      </c>
    </row>
    <row r="1670" spans="1:31" x14ac:dyDescent="0.3">
      <c r="A1670" t="s">
        <v>62</v>
      </c>
      <c r="B1670" t="s">
        <v>32</v>
      </c>
      <c r="C1670">
        <v>48</v>
      </c>
      <c r="D1670">
        <v>575</v>
      </c>
      <c r="E1670">
        <v>9</v>
      </c>
      <c r="F1670">
        <v>25</v>
      </c>
      <c r="G1670">
        <v>19.989999999999998</v>
      </c>
      <c r="H1670">
        <v>179.91</v>
      </c>
      <c r="I1670">
        <v>13.81888889</v>
      </c>
      <c r="J1670">
        <v>1</v>
      </c>
      <c r="K1670">
        <v>100</v>
      </c>
      <c r="L1670">
        <v>4.3</v>
      </c>
      <c r="M1670">
        <v>23</v>
      </c>
      <c r="N1670">
        <v>8</v>
      </c>
      <c r="O1670">
        <v>1</v>
      </c>
      <c r="P1670">
        <v>3</v>
      </c>
      <c r="Q1670">
        <v>2017</v>
      </c>
      <c r="R1670">
        <v>9.1428571430000005</v>
      </c>
      <c r="S1670">
        <v>4500</v>
      </c>
      <c r="T1670">
        <v>19.989999999999998</v>
      </c>
      <c r="U1670">
        <v>4.3</v>
      </c>
      <c r="V1670">
        <v>13.81888889</v>
      </c>
      <c r="W1670">
        <v>89.99</v>
      </c>
      <c r="X1670">
        <v>4.0999999999999996</v>
      </c>
      <c r="Y1670">
        <v>13.02</v>
      </c>
      <c r="Z1670">
        <v>64.989999999999995</v>
      </c>
      <c r="AA1670">
        <v>3.9</v>
      </c>
      <c r="AB1670">
        <v>17.262222220000002</v>
      </c>
      <c r="AC1670">
        <v>19.989999999999998</v>
      </c>
      <c r="AD1670" s="1">
        <v>42825</v>
      </c>
      <c r="AE1670" t="s">
        <v>122</v>
      </c>
    </row>
    <row r="1671" spans="1:31" x14ac:dyDescent="0.3">
      <c r="A1671" t="s">
        <v>43</v>
      </c>
      <c r="B1671" t="s">
        <v>33</v>
      </c>
      <c r="C1671">
        <v>59</v>
      </c>
      <c r="D1671">
        <v>319</v>
      </c>
      <c r="E1671">
        <v>1</v>
      </c>
      <c r="F1671">
        <v>34</v>
      </c>
      <c r="G1671">
        <v>78</v>
      </c>
      <c r="H1671">
        <v>78</v>
      </c>
      <c r="I1671">
        <v>17.98</v>
      </c>
      <c r="J1671">
        <v>4</v>
      </c>
      <c r="K1671">
        <v>250</v>
      </c>
      <c r="L1671">
        <v>3.9</v>
      </c>
      <c r="M1671">
        <v>23</v>
      </c>
      <c r="N1671">
        <v>8</v>
      </c>
      <c r="O1671">
        <v>1</v>
      </c>
      <c r="P1671">
        <v>3</v>
      </c>
      <c r="Q1671">
        <v>2017</v>
      </c>
      <c r="R1671">
        <v>2.7406646110000001</v>
      </c>
      <c r="S1671">
        <v>640</v>
      </c>
      <c r="T1671">
        <v>78</v>
      </c>
      <c r="U1671">
        <v>3.9</v>
      </c>
      <c r="V1671">
        <v>17.98</v>
      </c>
      <c r="W1671">
        <v>78</v>
      </c>
      <c r="X1671">
        <v>3.9</v>
      </c>
      <c r="Y1671">
        <v>17.98</v>
      </c>
      <c r="Z1671">
        <v>241.006</v>
      </c>
      <c r="AA1671">
        <v>3.8</v>
      </c>
      <c r="AB1671">
        <v>21.318000000000001</v>
      </c>
      <c r="AC1671">
        <v>77.95</v>
      </c>
      <c r="AD1671" s="1">
        <v>42825</v>
      </c>
      <c r="AE1671" t="s">
        <v>122</v>
      </c>
    </row>
    <row r="1672" spans="1:31" x14ac:dyDescent="0.3">
      <c r="A1672" t="s">
        <v>54</v>
      </c>
      <c r="B1672" t="s">
        <v>32</v>
      </c>
      <c r="C1672">
        <v>59</v>
      </c>
      <c r="D1672">
        <v>492</v>
      </c>
      <c r="E1672">
        <v>6</v>
      </c>
      <c r="F1672">
        <v>25</v>
      </c>
      <c r="G1672">
        <v>89.990000000000009</v>
      </c>
      <c r="H1672">
        <v>539.94000000000005</v>
      </c>
      <c r="I1672">
        <v>13.02</v>
      </c>
      <c r="J1672">
        <v>3</v>
      </c>
      <c r="K1672">
        <v>250</v>
      </c>
      <c r="L1672">
        <v>4.0999999999999996</v>
      </c>
      <c r="M1672">
        <v>23</v>
      </c>
      <c r="N1672">
        <v>8</v>
      </c>
      <c r="O1672">
        <v>1</v>
      </c>
      <c r="P1672">
        <v>3</v>
      </c>
      <c r="Q1672">
        <v>2017</v>
      </c>
      <c r="R1672">
        <v>9.1344405379999998</v>
      </c>
      <c r="S1672">
        <v>3960</v>
      </c>
      <c r="T1672">
        <v>19.989999999999998</v>
      </c>
      <c r="U1672">
        <v>4.3</v>
      </c>
      <c r="V1672">
        <v>13.81888889</v>
      </c>
      <c r="W1672">
        <v>89.99</v>
      </c>
      <c r="X1672">
        <v>4.0999999999999996</v>
      </c>
      <c r="Y1672">
        <v>13.02</v>
      </c>
      <c r="Z1672">
        <v>64.989999999999995</v>
      </c>
      <c r="AA1672">
        <v>3.9</v>
      </c>
      <c r="AB1672">
        <v>17.262222220000002</v>
      </c>
      <c r="AC1672">
        <v>89.94</v>
      </c>
      <c r="AD1672" s="1">
        <v>42825</v>
      </c>
      <c r="AE1672" t="s">
        <v>115</v>
      </c>
    </row>
    <row r="1673" spans="1:31" x14ac:dyDescent="0.3">
      <c r="A1673" t="s">
        <v>42</v>
      </c>
      <c r="B1673" t="s">
        <v>32</v>
      </c>
      <c r="C1673">
        <v>59</v>
      </c>
      <c r="D1673">
        <v>492</v>
      </c>
      <c r="E1673">
        <v>9</v>
      </c>
      <c r="F1673">
        <v>25</v>
      </c>
      <c r="G1673">
        <v>64.989999999999995</v>
      </c>
      <c r="H1673">
        <v>584.91</v>
      </c>
      <c r="I1673">
        <v>17.262222220000002</v>
      </c>
      <c r="J1673">
        <v>2</v>
      </c>
      <c r="K1673">
        <v>200</v>
      </c>
      <c r="L1673">
        <v>3.9</v>
      </c>
      <c r="M1673">
        <v>23</v>
      </c>
      <c r="N1673">
        <v>8</v>
      </c>
      <c r="O1673">
        <v>1</v>
      </c>
      <c r="P1673">
        <v>3</v>
      </c>
      <c r="Q1673">
        <v>2017</v>
      </c>
      <c r="R1673">
        <v>11.5</v>
      </c>
      <c r="S1673">
        <v>3960</v>
      </c>
      <c r="T1673">
        <v>19.989999999999998</v>
      </c>
      <c r="U1673">
        <v>4.3</v>
      </c>
      <c r="V1673">
        <v>13.81888889</v>
      </c>
      <c r="W1673">
        <v>89.99</v>
      </c>
      <c r="X1673">
        <v>4.0999999999999996</v>
      </c>
      <c r="Y1673">
        <v>13.02</v>
      </c>
      <c r="Z1673">
        <v>64.989999999999995</v>
      </c>
      <c r="AA1673">
        <v>3.9</v>
      </c>
      <c r="AB1673">
        <v>17.262222220000002</v>
      </c>
      <c r="AC1673">
        <v>64.989999999999995</v>
      </c>
      <c r="AD1673" s="1">
        <v>42825</v>
      </c>
      <c r="AE1673" t="s">
        <v>115</v>
      </c>
    </row>
    <row r="1674" spans="1:31" x14ac:dyDescent="0.3">
      <c r="A1674" t="s">
        <v>62</v>
      </c>
      <c r="B1674" t="s">
        <v>32</v>
      </c>
      <c r="C1674">
        <v>48</v>
      </c>
      <c r="D1674">
        <v>575</v>
      </c>
      <c r="E1674">
        <v>9</v>
      </c>
      <c r="F1674">
        <v>25</v>
      </c>
      <c r="G1674">
        <v>19.989999999999998</v>
      </c>
      <c r="H1674">
        <v>179.91</v>
      </c>
      <c r="I1674">
        <v>13.81888889</v>
      </c>
      <c r="J1674">
        <v>1</v>
      </c>
      <c r="K1674">
        <v>100</v>
      </c>
      <c r="L1674">
        <v>4.3</v>
      </c>
      <c r="M1674">
        <v>23</v>
      </c>
      <c r="N1674">
        <v>8</v>
      </c>
      <c r="O1674">
        <v>1</v>
      </c>
      <c r="P1674">
        <v>3</v>
      </c>
      <c r="Q1674">
        <v>2017</v>
      </c>
      <c r="R1674">
        <v>9.1428571430000005</v>
      </c>
      <c r="S1674">
        <v>4500</v>
      </c>
      <c r="T1674">
        <v>19.989999999999998</v>
      </c>
      <c r="U1674">
        <v>4.3</v>
      </c>
      <c r="V1674">
        <v>13.81888889</v>
      </c>
      <c r="W1674">
        <v>89.99</v>
      </c>
      <c r="X1674">
        <v>4.0999999999999996</v>
      </c>
      <c r="Y1674">
        <v>13.02</v>
      </c>
      <c r="Z1674">
        <v>64.989999999999995</v>
      </c>
      <c r="AA1674">
        <v>3.9</v>
      </c>
      <c r="AB1674">
        <v>17.262222220000002</v>
      </c>
      <c r="AC1674">
        <v>19.989999999999998</v>
      </c>
      <c r="AD1674" s="1">
        <v>42824</v>
      </c>
      <c r="AE1674" t="s">
        <v>122</v>
      </c>
    </row>
    <row r="1675" spans="1:31" x14ac:dyDescent="0.3">
      <c r="A1675" t="s">
        <v>43</v>
      </c>
      <c r="B1675" t="s">
        <v>33</v>
      </c>
      <c r="C1675">
        <v>59</v>
      </c>
      <c r="D1675">
        <v>319</v>
      </c>
      <c r="E1675">
        <v>1</v>
      </c>
      <c r="F1675">
        <v>34</v>
      </c>
      <c r="G1675">
        <v>78</v>
      </c>
      <c r="H1675">
        <v>78</v>
      </c>
      <c r="I1675">
        <v>17.98</v>
      </c>
      <c r="J1675">
        <v>4</v>
      </c>
      <c r="K1675">
        <v>250</v>
      </c>
      <c r="L1675">
        <v>3.9</v>
      </c>
      <c r="M1675">
        <v>23</v>
      </c>
      <c r="N1675">
        <v>8</v>
      </c>
      <c r="O1675">
        <v>1</v>
      </c>
      <c r="P1675">
        <v>3</v>
      </c>
      <c r="Q1675">
        <v>2017</v>
      </c>
      <c r="R1675">
        <v>2.7406646110000001</v>
      </c>
      <c r="S1675">
        <v>640</v>
      </c>
      <c r="T1675">
        <v>78</v>
      </c>
      <c r="U1675">
        <v>3.9</v>
      </c>
      <c r="V1675">
        <v>17.98</v>
      </c>
      <c r="W1675">
        <v>78</v>
      </c>
      <c r="X1675">
        <v>3.9</v>
      </c>
      <c r="Y1675">
        <v>17.98</v>
      </c>
      <c r="Z1675">
        <v>241.006</v>
      </c>
      <c r="AA1675">
        <v>3.8</v>
      </c>
      <c r="AB1675">
        <v>21.318000000000001</v>
      </c>
      <c r="AC1675">
        <v>77.95</v>
      </c>
      <c r="AD1675" s="1">
        <v>42824</v>
      </c>
      <c r="AE1675" t="s">
        <v>122</v>
      </c>
    </row>
    <row r="1676" spans="1:31" x14ac:dyDescent="0.3">
      <c r="A1676" t="s">
        <v>55</v>
      </c>
      <c r="B1676" t="s">
        <v>40</v>
      </c>
      <c r="C1676">
        <v>54</v>
      </c>
      <c r="D1676">
        <v>1012</v>
      </c>
      <c r="E1676">
        <v>14</v>
      </c>
      <c r="F1676">
        <v>22</v>
      </c>
      <c r="G1676">
        <v>99.99</v>
      </c>
      <c r="H1676">
        <v>1399.86</v>
      </c>
      <c r="I1676">
        <v>16.644285709999998</v>
      </c>
      <c r="J1676">
        <v>1</v>
      </c>
      <c r="K1676">
        <v>1200</v>
      </c>
      <c r="L1676">
        <v>4.2</v>
      </c>
      <c r="M1676">
        <v>23</v>
      </c>
      <c r="N1676">
        <v>8</v>
      </c>
      <c r="O1676">
        <v>1</v>
      </c>
      <c r="P1676">
        <v>3</v>
      </c>
      <c r="Q1676">
        <v>2017</v>
      </c>
      <c r="R1676">
        <v>17.41741742</v>
      </c>
      <c r="S1676">
        <v>15750</v>
      </c>
      <c r="T1676">
        <v>99.99</v>
      </c>
      <c r="U1676">
        <v>4.2</v>
      </c>
      <c r="V1676">
        <v>16.644285709999998</v>
      </c>
      <c r="W1676">
        <v>129.99</v>
      </c>
      <c r="X1676">
        <v>4.3</v>
      </c>
      <c r="Y1676">
        <v>18.778749999999999</v>
      </c>
      <c r="Z1676">
        <v>99.99</v>
      </c>
      <c r="AA1676">
        <v>4.2</v>
      </c>
      <c r="AB1676">
        <v>16.644285709999998</v>
      </c>
      <c r="AC1676">
        <v>85.704285709999994</v>
      </c>
      <c r="AD1676" s="1">
        <v>42823</v>
      </c>
      <c r="AE1676" t="s">
        <v>122</v>
      </c>
    </row>
    <row r="1677" spans="1:31" x14ac:dyDescent="0.3">
      <c r="A1677" t="s">
        <v>53</v>
      </c>
      <c r="B1677" t="s">
        <v>36</v>
      </c>
      <c r="C1677">
        <v>47</v>
      </c>
      <c r="D1677">
        <v>1893</v>
      </c>
      <c r="E1677">
        <v>11</v>
      </c>
      <c r="F1677">
        <v>21</v>
      </c>
      <c r="G1677">
        <v>99.990000000000009</v>
      </c>
      <c r="H1677">
        <v>1099.8900000000001</v>
      </c>
      <c r="I1677">
        <v>35.24</v>
      </c>
      <c r="J1677">
        <v>1</v>
      </c>
      <c r="K1677">
        <v>6050</v>
      </c>
      <c r="L1677">
        <v>4.0999999999999996</v>
      </c>
      <c r="M1677">
        <v>23</v>
      </c>
      <c r="N1677">
        <v>8</v>
      </c>
      <c r="O1677">
        <v>1</v>
      </c>
      <c r="P1677">
        <v>3</v>
      </c>
      <c r="Q1677">
        <v>2017</v>
      </c>
      <c r="R1677">
        <v>11.83035714</v>
      </c>
      <c r="S1677">
        <v>8000</v>
      </c>
      <c r="T1677">
        <v>99.99</v>
      </c>
      <c r="U1677">
        <v>4.0999999999999996</v>
      </c>
      <c r="V1677">
        <v>30.539090909999999</v>
      </c>
      <c r="W1677">
        <v>99.99</v>
      </c>
      <c r="X1677">
        <v>4.0999999999999996</v>
      </c>
      <c r="Y1677">
        <v>30.539090909999999</v>
      </c>
      <c r="Z1677">
        <v>99.99</v>
      </c>
      <c r="AA1677">
        <v>4.0999999999999996</v>
      </c>
      <c r="AB1677">
        <v>30.539090909999999</v>
      </c>
      <c r="AC1677">
        <v>99.99</v>
      </c>
      <c r="AD1677" s="1">
        <v>42823</v>
      </c>
      <c r="AE1677" t="s">
        <v>124</v>
      </c>
    </row>
    <row r="1678" spans="1:31" x14ac:dyDescent="0.3">
      <c r="A1678" t="s">
        <v>78</v>
      </c>
      <c r="B1678" t="s">
        <v>36</v>
      </c>
      <c r="C1678">
        <v>58</v>
      </c>
      <c r="D1678">
        <v>1893</v>
      </c>
      <c r="E1678">
        <v>5</v>
      </c>
      <c r="F1678">
        <v>21</v>
      </c>
      <c r="G1678">
        <v>99.99</v>
      </c>
      <c r="H1678">
        <v>499.95</v>
      </c>
      <c r="I1678">
        <v>31.946000000000002</v>
      </c>
      <c r="J1678">
        <v>1</v>
      </c>
      <c r="K1678">
        <v>5950</v>
      </c>
      <c r="L1678">
        <v>4.3</v>
      </c>
      <c r="M1678">
        <v>23</v>
      </c>
      <c r="N1678">
        <v>8</v>
      </c>
      <c r="O1678">
        <v>1</v>
      </c>
      <c r="P1678">
        <v>3</v>
      </c>
      <c r="Q1678">
        <v>2017</v>
      </c>
      <c r="R1678">
        <v>8.5510204079999994</v>
      </c>
      <c r="S1678">
        <v>8000</v>
      </c>
      <c r="T1678">
        <v>99.99</v>
      </c>
      <c r="U1678">
        <v>4.3</v>
      </c>
      <c r="V1678">
        <v>31.946000000000002</v>
      </c>
      <c r="W1678">
        <v>99.99</v>
      </c>
      <c r="X1678">
        <v>4.3</v>
      </c>
      <c r="Y1678">
        <v>31.946000000000002</v>
      </c>
      <c r="Z1678">
        <v>99.99</v>
      </c>
      <c r="AA1678">
        <v>4.3</v>
      </c>
      <c r="AB1678">
        <v>31.946000000000002</v>
      </c>
      <c r="AC1678">
        <v>99.99</v>
      </c>
      <c r="AD1678" s="1">
        <v>42823</v>
      </c>
      <c r="AE1678" t="s">
        <v>123</v>
      </c>
    </row>
    <row r="1679" spans="1:31" x14ac:dyDescent="0.3">
      <c r="A1679" t="s">
        <v>45</v>
      </c>
      <c r="B1679" t="s">
        <v>33</v>
      </c>
      <c r="C1679">
        <v>35</v>
      </c>
      <c r="D1679">
        <v>514</v>
      </c>
      <c r="E1679">
        <v>5</v>
      </c>
      <c r="F1679">
        <v>6</v>
      </c>
      <c r="G1679">
        <v>241.006</v>
      </c>
      <c r="H1679">
        <v>1205.03</v>
      </c>
      <c r="I1679">
        <v>21.318000000000001</v>
      </c>
      <c r="J1679">
        <v>2</v>
      </c>
      <c r="K1679">
        <v>4338</v>
      </c>
      <c r="L1679">
        <v>3.8</v>
      </c>
      <c r="M1679">
        <v>23</v>
      </c>
      <c r="N1679">
        <v>8</v>
      </c>
      <c r="O1679">
        <v>1</v>
      </c>
      <c r="P1679">
        <v>3</v>
      </c>
      <c r="Q1679">
        <v>2017</v>
      </c>
      <c r="R1679">
        <v>17.620075549999999</v>
      </c>
      <c r="S1679">
        <v>2856</v>
      </c>
      <c r="T1679">
        <v>241.006</v>
      </c>
      <c r="U1679">
        <v>3.8</v>
      </c>
      <c r="V1679">
        <v>21.318000000000001</v>
      </c>
      <c r="W1679">
        <v>241.006</v>
      </c>
      <c r="X1679">
        <v>3.8</v>
      </c>
      <c r="Y1679">
        <v>21.318000000000001</v>
      </c>
      <c r="Z1679">
        <v>241.006</v>
      </c>
      <c r="AA1679">
        <v>3.8</v>
      </c>
      <c r="AB1679">
        <v>21.318000000000001</v>
      </c>
      <c r="AC1679">
        <v>240.95599999999999</v>
      </c>
      <c r="AD1679" s="1">
        <v>42823</v>
      </c>
      <c r="AE1679" t="s">
        <v>123</v>
      </c>
    </row>
    <row r="1680" spans="1:31" x14ac:dyDescent="0.3">
      <c r="A1680" t="s">
        <v>53</v>
      </c>
      <c r="B1680" t="s">
        <v>36</v>
      </c>
      <c r="C1680">
        <v>47</v>
      </c>
      <c r="D1680">
        <v>1893</v>
      </c>
      <c r="E1680">
        <v>11</v>
      </c>
      <c r="F1680">
        <v>21</v>
      </c>
      <c r="G1680">
        <v>99.990000000000009</v>
      </c>
      <c r="H1680">
        <v>1099.8900000000001</v>
      </c>
      <c r="I1680">
        <v>35.24</v>
      </c>
      <c r="J1680">
        <v>1</v>
      </c>
      <c r="K1680">
        <v>6050</v>
      </c>
      <c r="L1680">
        <v>4.0999999999999996</v>
      </c>
      <c r="M1680">
        <v>23</v>
      </c>
      <c r="N1680">
        <v>8</v>
      </c>
      <c r="O1680">
        <v>1</v>
      </c>
      <c r="P1680">
        <v>3</v>
      </c>
      <c r="Q1680">
        <v>2017</v>
      </c>
      <c r="R1680">
        <v>11.83035714</v>
      </c>
      <c r="S1680">
        <v>8000</v>
      </c>
      <c r="T1680">
        <v>99.99</v>
      </c>
      <c r="U1680">
        <v>4.0999999999999996</v>
      </c>
      <c r="V1680">
        <v>30.539090909999999</v>
      </c>
      <c r="W1680">
        <v>99.99</v>
      </c>
      <c r="X1680">
        <v>4.0999999999999996</v>
      </c>
      <c r="Y1680">
        <v>30.539090909999999</v>
      </c>
      <c r="Z1680">
        <v>99.99</v>
      </c>
      <c r="AA1680">
        <v>4.0999999999999996</v>
      </c>
      <c r="AB1680">
        <v>30.539090909999999</v>
      </c>
      <c r="AC1680">
        <v>99.99</v>
      </c>
      <c r="AD1680" s="1">
        <v>42822</v>
      </c>
      <c r="AE1680" t="s">
        <v>124</v>
      </c>
    </row>
    <row r="1681" spans="1:31" x14ac:dyDescent="0.3">
      <c r="A1681" t="s">
        <v>62</v>
      </c>
      <c r="B1681" t="s">
        <v>32</v>
      </c>
      <c r="C1681">
        <v>48</v>
      </c>
      <c r="D1681">
        <v>575</v>
      </c>
      <c r="E1681">
        <v>9</v>
      </c>
      <c r="F1681">
        <v>25</v>
      </c>
      <c r="G1681">
        <v>19.989999999999998</v>
      </c>
      <c r="H1681">
        <v>179.91</v>
      </c>
      <c r="I1681">
        <v>13.81888889</v>
      </c>
      <c r="J1681">
        <v>1</v>
      </c>
      <c r="K1681">
        <v>100</v>
      </c>
      <c r="L1681">
        <v>4.3</v>
      </c>
      <c r="M1681">
        <v>23</v>
      </c>
      <c r="N1681">
        <v>8</v>
      </c>
      <c r="O1681">
        <v>1</v>
      </c>
      <c r="P1681">
        <v>3</v>
      </c>
      <c r="Q1681">
        <v>2017</v>
      </c>
      <c r="R1681">
        <v>9.1428571430000005</v>
      </c>
      <c r="S1681">
        <v>4500</v>
      </c>
      <c r="T1681">
        <v>19.989999999999998</v>
      </c>
      <c r="U1681">
        <v>4.3</v>
      </c>
      <c r="V1681">
        <v>13.81888889</v>
      </c>
      <c r="W1681">
        <v>89.99</v>
      </c>
      <c r="X1681">
        <v>4.0999999999999996</v>
      </c>
      <c r="Y1681">
        <v>13.02</v>
      </c>
      <c r="Z1681">
        <v>64.989999999999995</v>
      </c>
      <c r="AA1681">
        <v>3.9</v>
      </c>
      <c r="AB1681">
        <v>17.262222220000002</v>
      </c>
      <c r="AC1681">
        <v>19.989999999999998</v>
      </c>
      <c r="AD1681" s="1">
        <v>42822</v>
      </c>
      <c r="AE1681" t="s">
        <v>122</v>
      </c>
    </row>
    <row r="1682" spans="1:31" x14ac:dyDescent="0.3">
      <c r="A1682" t="s">
        <v>53</v>
      </c>
      <c r="B1682" t="s">
        <v>36</v>
      </c>
      <c r="C1682">
        <v>47</v>
      </c>
      <c r="D1682">
        <v>1893</v>
      </c>
      <c r="E1682">
        <v>11</v>
      </c>
      <c r="F1682">
        <v>21</v>
      </c>
      <c r="G1682">
        <v>99.990000000000009</v>
      </c>
      <c r="H1682">
        <v>1099.8900000000001</v>
      </c>
      <c r="I1682">
        <v>35.24</v>
      </c>
      <c r="J1682">
        <v>1</v>
      </c>
      <c r="K1682">
        <v>6050</v>
      </c>
      <c r="L1682">
        <v>4.0999999999999996</v>
      </c>
      <c r="M1682">
        <v>23</v>
      </c>
      <c r="N1682">
        <v>8</v>
      </c>
      <c r="O1682">
        <v>1</v>
      </c>
      <c r="P1682">
        <v>3</v>
      </c>
      <c r="Q1682">
        <v>2017</v>
      </c>
      <c r="R1682">
        <v>11.83035714</v>
      </c>
      <c r="S1682">
        <v>8000</v>
      </c>
      <c r="T1682">
        <v>99.99</v>
      </c>
      <c r="U1682">
        <v>4.0999999999999996</v>
      </c>
      <c r="V1682">
        <v>30.539090909999999</v>
      </c>
      <c r="W1682">
        <v>99.99</v>
      </c>
      <c r="X1682">
        <v>4.0999999999999996</v>
      </c>
      <c r="Y1682">
        <v>30.539090909999999</v>
      </c>
      <c r="Z1682">
        <v>99.99</v>
      </c>
      <c r="AA1682">
        <v>4.0999999999999996</v>
      </c>
      <c r="AB1682">
        <v>30.539090909999999</v>
      </c>
      <c r="AC1682">
        <v>99.99</v>
      </c>
      <c r="AD1682" s="1">
        <v>42821</v>
      </c>
      <c r="AE1682" t="s">
        <v>124</v>
      </c>
    </row>
    <row r="1683" spans="1:31" x14ac:dyDescent="0.3">
      <c r="A1683" t="s">
        <v>47</v>
      </c>
      <c r="B1683" t="s">
        <v>32</v>
      </c>
      <c r="C1683">
        <v>51</v>
      </c>
      <c r="D1683">
        <v>625</v>
      </c>
      <c r="E1683">
        <v>2</v>
      </c>
      <c r="F1683">
        <v>25</v>
      </c>
      <c r="G1683">
        <v>349.9</v>
      </c>
      <c r="H1683">
        <v>699.8</v>
      </c>
      <c r="I1683">
        <v>21.274999999999999</v>
      </c>
      <c r="J1683">
        <v>1</v>
      </c>
      <c r="K1683">
        <v>900</v>
      </c>
      <c r="L1683">
        <v>4.3</v>
      </c>
      <c r="M1683">
        <v>23</v>
      </c>
      <c r="N1683">
        <v>8</v>
      </c>
      <c r="O1683">
        <v>1</v>
      </c>
      <c r="P1683">
        <v>3</v>
      </c>
      <c r="Q1683">
        <v>2017</v>
      </c>
      <c r="R1683">
        <v>10.801630429999999</v>
      </c>
      <c r="S1683">
        <v>11400</v>
      </c>
      <c r="T1683">
        <v>19.989999999999998</v>
      </c>
      <c r="U1683">
        <v>4.3</v>
      </c>
      <c r="V1683">
        <v>13.81888889</v>
      </c>
      <c r="W1683">
        <v>89.99</v>
      </c>
      <c r="X1683">
        <v>4.0999999999999996</v>
      </c>
      <c r="Y1683">
        <v>13.02</v>
      </c>
      <c r="Z1683">
        <v>64.989999999999995</v>
      </c>
      <c r="AA1683">
        <v>3.9</v>
      </c>
      <c r="AB1683">
        <v>17.262222220000002</v>
      </c>
      <c r="AC1683">
        <v>349.9</v>
      </c>
      <c r="AD1683" s="1">
        <v>42821</v>
      </c>
      <c r="AE1683" t="s">
        <v>114</v>
      </c>
    </row>
    <row r="1684" spans="1:31" x14ac:dyDescent="0.3">
      <c r="A1684" t="s">
        <v>73</v>
      </c>
      <c r="B1684" t="s">
        <v>26</v>
      </c>
      <c r="C1684">
        <v>54</v>
      </c>
      <c r="D1684">
        <v>245</v>
      </c>
      <c r="E1684">
        <v>22</v>
      </c>
      <c r="F1684">
        <v>20</v>
      </c>
      <c r="G1684">
        <v>89.899999999999991</v>
      </c>
      <c r="H1684">
        <v>1977.8</v>
      </c>
      <c r="I1684">
        <v>13.65272727</v>
      </c>
      <c r="J1684">
        <v>1</v>
      </c>
      <c r="K1684">
        <v>1383</v>
      </c>
      <c r="L1684">
        <v>3.9</v>
      </c>
      <c r="M1684">
        <v>23</v>
      </c>
      <c r="N1684">
        <v>8</v>
      </c>
      <c r="O1684">
        <v>1</v>
      </c>
      <c r="P1684">
        <v>3</v>
      </c>
      <c r="Q1684">
        <v>2017</v>
      </c>
      <c r="R1684">
        <v>9.7046918519999998</v>
      </c>
      <c r="S1684">
        <v>20000</v>
      </c>
      <c r="T1684">
        <v>89.9</v>
      </c>
      <c r="U1684">
        <v>3.9</v>
      </c>
      <c r="V1684">
        <v>13.65272727</v>
      </c>
      <c r="W1684">
        <v>89.9</v>
      </c>
      <c r="X1684">
        <v>3.9</v>
      </c>
      <c r="Y1684">
        <v>13.65272727</v>
      </c>
      <c r="Z1684">
        <v>89.9</v>
      </c>
      <c r="AA1684">
        <v>3.9</v>
      </c>
      <c r="AB1684">
        <v>13.65272727</v>
      </c>
      <c r="AC1684">
        <v>89.9</v>
      </c>
      <c r="AD1684" s="1">
        <v>42821</v>
      </c>
      <c r="AE1684" t="s">
        <v>123</v>
      </c>
    </row>
    <row r="1685" spans="1:31" x14ac:dyDescent="0.3">
      <c r="A1685" t="s">
        <v>54</v>
      </c>
      <c r="B1685" t="s">
        <v>32</v>
      </c>
      <c r="C1685">
        <v>59</v>
      </c>
      <c r="D1685">
        <v>492</v>
      </c>
      <c r="E1685">
        <v>6</v>
      </c>
      <c r="F1685">
        <v>25</v>
      </c>
      <c r="G1685">
        <v>89.990000000000009</v>
      </c>
      <c r="H1685">
        <v>539.94000000000005</v>
      </c>
      <c r="I1685">
        <v>13.02</v>
      </c>
      <c r="J1685">
        <v>3</v>
      </c>
      <c r="K1685">
        <v>250</v>
      </c>
      <c r="L1685">
        <v>4.0999999999999996</v>
      </c>
      <c r="M1685">
        <v>23</v>
      </c>
      <c r="N1685">
        <v>8</v>
      </c>
      <c r="O1685">
        <v>1</v>
      </c>
      <c r="P1685">
        <v>3</v>
      </c>
      <c r="Q1685">
        <v>2017</v>
      </c>
      <c r="R1685">
        <v>9.1344405379999998</v>
      </c>
      <c r="S1685">
        <v>3960</v>
      </c>
      <c r="T1685">
        <v>19.989999999999998</v>
      </c>
      <c r="U1685">
        <v>4.3</v>
      </c>
      <c r="V1685">
        <v>13.81888889</v>
      </c>
      <c r="W1685">
        <v>89.99</v>
      </c>
      <c r="X1685">
        <v>4.0999999999999996</v>
      </c>
      <c r="Y1685">
        <v>13.02</v>
      </c>
      <c r="Z1685">
        <v>64.989999999999995</v>
      </c>
      <c r="AA1685">
        <v>3.9</v>
      </c>
      <c r="AB1685">
        <v>17.262222220000002</v>
      </c>
      <c r="AC1685">
        <v>89.94</v>
      </c>
      <c r="AD1685" s="1">
        <v>42821</v>
      </c>
      <c r="AE1685" t="s">
        <v>115</v>
      </c>
    </row>
    <row r="1686" spans="1:31" x14ac:dyDescent="0.3">
      <c r="A1686" t="s">
        <v>47</v>
      </c>
      <c r="B1686" t="s">
        <v>32</v>
      </c>
      <c r="C1686">
        <v>51</v>
      </c>
      <c r="D1686">
        <v>625</v>
      </c>
      <c r="E1686">
        <v>2</v>
      </c>
      <c r="F1686">
        <v>25</v>
      </c>
      <c r="G1686">
        <v>349.9</v>
      </c>
      <c r="H1686">
        <v>699.8</v>
      </c>
      <c r="I1686">
        <v>21.274999999999999</v>
      </c>
      <c r="J1686">
        <v>1</v>
      </c>
      <c r="K1686">
        <v>900</v>
      </c>
      <c r="L1686">
        <v>4.3</v>
      </c>
      <c r="M1686">
        <v>23</v>
      </c>
      <c r="N1686">
        <v>8</v>
      </c>
      <c r="O1686">
        <v>1</v>
      </c>
      <c r="P1686">
        <v>3</v>
      </c>
      <c r="Q1686">
        <v>2017</v>
      </c>
      <c r="R1686">
        <v>10.801630429999999</v>
      </c>
      <c r="S1686">
        <v>11400</v>
      </c>
      <c r="T1686">
        <v>19.989999999999998</v>
      </c>
      <c r="U1686">
        <v>4.3</v>
      </c>
      <c r="V1686">
        <v>13.81888889</v>
      </c>
      <c r="W1686">
        <v>89.99</v>
      </c>
      <c r="X1686">
        <v>4.0999999999999996</v>
      </c>
      <c r="Y1686">
        <v>13.02</v>
      </c>
      <c r="Z1686">
        <v>64.989999999999995</v>
      </c>
      <c r="AA1686">
        <v>3.9</v>
      </c>
      <c r="AB1686">
        <v>17.262222220000002</v>
      </c>
      <c r="AC1686">
        <v>349.9</v>
      </c>
      <c r="AD1686" s="1">
        <v>42820</v>
      </c>
      <c r="AE1686" t="s">
        <v>114</v>
      </c>
    </row>
    <row r="1687" spans="1:31" x14ac:dyDescent="0.3">
      <c r="A1687" t="s">
        <v>55</v>
      </c>
      <c r="B1687" t="s">
        <v>40</v>
      </c>
      <c r="C1687">
        <v>54</v>
      </c>
      <c r="D1687">
        <v>1012</v>
      </c>
      <c r="E1687">
        <v>14</v>
      </c>
      <c r="F1687">
        <v>22</v>
      </c>
      <c r="G1687">
        <v>99.99</v>
      </c>
      <c r="H1687">
        <v>1399.86</v>
      </c>
      <c r="I1687">
        <v>16.644285709999998</v>
      </c>
      <c r="J1687">
        <v>1</v>
      </c>
      <c r="K1687">
        <v>1200</v>
      </c>
      <c r="L1687">
        <v>4.2</v>
      </c>
      <c r="M1687">
        <v>23</v>
      </c>
      <c r="N1687">
        <v>8</v>
      </c>
      <c r="O1687">
        <v>1</v>
      </c>
      <c r="P1687">
        <v>3</v>
      </c>
      <c r="Q1687">
        <v>2017</v>
      </c>
      <c r="R1687">
        <v>17.41741742</v>
      </c>
      <c r="S1687">
        <v>15750</v>
      </c>
      <c r="T1687">
        <v>99.99</v>
      </c>
      <c r="U1687">
        <v>4.2</v>
      </c>
      <c r="V1687">
        <v>16.644285709999998</v>
      </c>
      <c r="W1687">
        <v>129.99</v>
      </c>
      <c r="X1687">
        <v>4.3</v>
      </c>
      <c r="Y1687">
        <v>18.778749999999999</v>
      </c>
      <c r="Z1687">
        <v>99.99</v>
      </c>
      <c r="AA1687">
        <v>4.2</v>
      </c>
      <c r="AB1687">
        <v>16.644285709999998</v>
      </c>
      <c r="AC1687">
        <v>85.704285709999994</v>
      </c>
      <c r="AD1687" s="1">
        <v>42819</v>
      </c>
      <c r="AE1687" t="s">
        <v>122</v>
      </c>
    </row>
    <row r="1688" spans="1:31" x14ac:dyDescent="0.3">
      <c r="A1688" t="s">
        <v>53</v>
      </c>
      <c r="B1688" t="s">
        <v>36</v>
      </c>
      <c r="C1688">
        <v>47</v>
      </c>
      <c r="D1688">
        <v>1893</v>
      </c>
      <c r="E1688">
        <v>11</v>
      </c>
      <c r="F1688">
        <v>21</v>
      </c>
      <c r="G1688">
        <v>99.990000000000009</v>
      </c>
      <c r="H1688">
        <v>1099.8900000000001</v>
      </c>
      <c r="I1688">
        <v>35.24</v>
      </c>
      <c r="J1688">
        <v>1</v>
      </c>
      <c r="K1688">
        <v>6050</v>
      </c>
      <c r="L1688">
        <v>4.0999999999999996</v>
      </c>
      <c r="M1688">
        <v>23</v>
      </c>
      <c r="N1688">
        <v>8</v>
      </c>
      <c r="O1688">
        <v>1</v>
      </c>
      <c r="P1688">
        <v>3</v>
      </c>
      <c r="Q1688">
        <v>2017</v>
      </c>
      <c r="R1688">
        <v>11.83035714</v>
      </c>
      <c r="S1688">
        <v>8000</v>
      </c>
      <c r="T1688">
        <v>99.99</v>
      </c>
      <c r="U1688">
        <v>4.0999999999999996</v>
      </c>
      <c r="V1688">
        <v>30.539090909999999</v>
      </c>
      <c r="W1688">
        <v>99.99</v>
      </c>
      <c r="X1688">
        <v>4.0999999999999996</v>
      </c>
      <c r="Y1688">
        <v>30.539090909999999</v>
      </c>
      <c r="Z1688">
        <v>99.99</v>
      </c>
      <c r="AA1688">
        <v>4.0999999999999996</v>
      </c>
      <c r="AB1688">
        <v>30.539090909999999</v>
      </c>
      <c r="AC1688">
        <v>99.99</v>
      </c>
      <c r="AD1688" s="1">
        <v>42819</v>
      </c>
      <c r="AE1688" t="s">
        <v>124</v>
      </c>
    </row>
    <row r="1689" spans="1:31" x14ac:dyDescent="0.3">
      <c r="A1689" t="s">
        <v>47</v>
      </c>
      <c r="B1689" t="s">
        <v>32</v>
      </c>
      <c r="C1689">
        <v>51</v>
      </c>
      <c r="D1689">
        <v>625</v>
      </c>
      <c r="E1689">
        <v>2</v>
      </c>
      <c r="F1689">
        <v>25</v>
      </c>
      <c r="G1689">
        <v>349.9</v>
      </c>
      <c r="H1689">
        <v>699.8</v>
      </c>
      <c r="I1689">
        <v>21.274999999999999</v>
      </c>
      <c r="J1689">
        <v>1</v>
      </c>
      <c r="K1689">
        <v>900</v>
      </c>
      <c r="L1689">
        <v>4.3</v>
      </c>
      <c r="M1689">
        <v>23</v>
      </c>
      <c r="N1689">
        <v>8</v>
      </c>
      <c r="O1689">
        <v>1</v>
      </c>
      <c r="P1689">
        <v>3</v>
      </c>
      <c r="Q1689">
        <v>2017</v>
      </c>
      <c r="R1689">
        <v>10.801630429999999</v>
      </c>
      <c r="S1689">
        <v>11400</v>
      </c>
      <c r="T1689">
        <v>19.989999999999998</v>
      </c>
      <c r="U1689">
        <v>4.3</v>
      </c>
      <c r="V1689">
        <v>13.81888889</v>
      </c>
      <c r="W1689">
        <v>89.99</v>
      </c>
      <c r="X1689">
        <v>4.0999999999999996</v>
      </c>
      <c r="Y1689">
        <v>13.02</v>
      </c>
      <c r="Z1689">
        <v>64.989999999999995</v>
      </c>
      <c r="AA1689">
        <v>3.9</v>
      </c>
      <c r="AB1689">
        <v>17.262222220000002</v>
      </c>
      <c r="AC1689">
        <v>349.9</v>
      </c>
      <c r="AD1689" s="1">
        <v>42819</v>
      </c>
      <c r="AE1689" t="s">
        <v>114</v>
      </c>
    </row>
    <row r="1690" spans="1:31" x14ac:dyDescent="0.3">
      <c r="A1690" t="s">
        <v>73</v>
      </c>
      <c r="B1690" t="s">
        <v>26</v>
      </c>
      <c r="C1690">
        <v>54</v>
      </c>
      <c r="D1690">
        <v>245</v>
      </c>
      <c r="E1690">
        <v>22</v>
      </c>
      <c r="F1690">
        <v>20</v>
      </c>
      <c r="G1690">
        <v>89.899999999999991</v>
      </c>
      <c r="H1690">
        <v>1977.8</v>
      </c>
      <c r="I1690">
        <v>13.65272727</v>
      </c>
      <c r="J1690">
        <v>1</v>
      </c>
      <c r="K1690">
        <v>1383</v>
      </c>
      <c r="L1690">
        <v>3.9</v>
      </c>
      <c r="M1690">
        <v>23</v>
      </c>
      <c r="N1690">
        <v>8</v>
      </c>
      <c r="O1690">
        <v>1</v>
      </c>
      <c r="P1690">
        <v>3</v>
      </c>
      <c r="Q1690">
        <v>2017</v>
      </c>
      <c r="R1690">
        <v>9.7046918519999998</v>
      </c>
      <c r="S1690">
        <v>20000</v>
      </c>
      <c r="T1690">
        <v>89.9</v>
      </c>
      <c r="U1690">
        <v>3.9</v>
      </c>
      <c r="V1690">
        <v>13.65272727</v>
      </c>
      <c r="W1690">
        <v>89.9</v>
      </c>
      <c r="X1690">
        <v>3.9</v>
      </c>
      <c r="Y1690">
        <v>13.65272727</v>
      </c>
      <c r="Z1690">
        <v>89.9</v>
      </c>
      <c r="AA1690">
        <v>3.9</v>
      </c>
      <c r="AB1690">
        <v>13.65272727</v>
      </c>
      <c r="AC1690">
        <v>89.9</v>
      </c>
      <c r="AD1690" s="1">
        <v>42819</v>
      </c>
      <c r="AE1690" t="s">
        <v>123</v>
      </c>
    </row>
    <row r="1691" spans="1:31" x14ac:dyDescent="0.3">
      <c r="A1691" t="s">
        <v>42</v>
      </c>
      <c r="B1691" t="s">
        <v>32</v>
      </c>
      <c r="C1691">
        <v>59</v>
      </c>
      <c r="D1691">
        <v>492</v>
      </c>
      <c r="E1691">
        <v>9</v>
      </c>
      <c r="F1691">
        <v>25</v>
      </c>
      <c r="G1691">
        <v>64.989999999999995</v>
      </c>
      <c r="H1691">
        <v>584.91</v>
      </c>
      <c r="I1691">
        <v>17.262222220000002</v>
      </c>
      <c r="J1691">
        <v>2</v>
      </c>
      <c r="K1691">
        <v>200</v>
      </c>
      <c r="L1691">
        <v>3.9</v>
      </c>
      <c r="M1691">
        <v>23</v>
      </c>
      <c r="N1691">
        <v>8</v>
      </c>
      <c r="O1691">
        <v>1</v>
      </c>
      <c r="P1691">
        <v>3</v>
      </c>
      <c r="Q1691">
        <v>2017</v>
      </c>
      <c r="R1691">
        <v>11.5</v>
      </c>
      <c r="S1691">
        <v>3960</v>
      </c>
      <c r="T1691">
        <v>19.989999999999998</v>
      </c>
      <c r="U1691">
        <v>4.3</v>
      </c>
      <c r="V1691">
        <v>13.81888889</v>
      </c>
      <c r="W1691">
        <v>89.99</v>
      </c>
      <c r="X1691">
        <v>4.0999999999999996</v>
      </c>
      <c r="Y1691">
        <v>13.02</v>
      </c>
      <c r="Z1691">
        <v>64.989999999999995</v>
      </c>
      <c r="AA1691">
        <v>3.9</v>
      </c>
      <c r="AB1691">
        <v>17.262222220000002</v>
      </c>
      <c r="AC1691">
        <v>64.989999999999995</v>
      </c>
      <c r="AD1691" s="1">
        <v>42819</v>
      </c>
      <c r="AE1691" t="s">
        <v>115</v>
      </c>
    </row>
    <row r="1692" spans="1:31" x14ac:dyDescent="0.3">
      <c r="A1692" t="s">
        <v>73</v>
      </c>
      <c r="B1692" t="s">
        <v>26</v>
      </c>
      <c r="C1692">
        <v>54</v>
      </c>
      <c r="D1692">
        <v>245</v>
      </c>
      <c r="E1692">
        <v>22</v>
      </c>
      <c r="F1692">
        <v>20</v>
      </c>
      <c r="G1692">
        <v>89.899999999999991</v>
      </c>
      <c r="H1692">
        <v>1977.8</v>
      </c>
      <c r="I1692">
        <v>13.65272727</v>
      </c>
      <c r="J1692">
        <v>1</v>
      </c>
      <c r="K1692">
        <v>1383</v>
      </c>
      <c r="L1692">
        <v>3.9</v>
      </c>
      <c r="M1692">
        <v>23</v>
      </c>
      <c r="N1692">
        <v>8</v>
      </c>
      <c r="O1692">
        <v>1</v>
      </c>
      <c r="P1692">
        <v>3</v>
      </c>
      <c r="Q1692">
        <v>2017</v>
      </c>
      <c r="R1692">
        <v>9.7046918519999998</v>
      </c>
      <c r="S1692">
        <v>20000</v>
      </c>
      <c r="T1692">
        <v>89.9</v>
      </c>
      <c r="U1692">
        <v>3.9</v>
      </c>
      <c r="V1692">
        <v>13.65272727</v>
      </c>
      <c r="W1692">
        <v>89.9</v>
      </c>
      <c r="X1692">
        <v>3.9</v>
      </c>
      <c r="Y1692">
        <v>13.65272727</v>
      </c>
      <c r="Z1692">
        <v>89.9</v>
      </c>
      <c r="AA1692">
        <v>3.9</v>
      </c>
      <c r="AB1692">
        <v>13.65272727</v>
      </c>
      <c r="AC1692">
        <v>89.9</v>
      </c>
      <c r="AD1692" s="1">
        <v>42818</v>
      </c>
      <c r="AE1692" t="s">
        <v>123</v>
      </c>
    </row>
    <row r="1693" spans="1:31" x14ac:dyDescent="0.3">
      <c r="A1693" t="s">
        <v>42</v>
      </c>
      <c r="B1693" t="s">
        <v>32</v>
      </c>
      <c r="C1693">
        <v>59</v>
      </c>
      <c r="D1693">
        <v>492</v>
      </c>
      <c r="E1693">
        <v>9</v>
      </c>
      <c r="F1693">
        <v>25</v>
      </c>
      <c r="G1693">
        <v>64.989999999999995</v>
      </c>
      <c r="H1693">
        <v>584.91</v>
      </c>
      <c r="I1693">
        <v>17.262222220000002</v>
      </c>
      <c r="J1693">
        <v>2</v>
      </c>
      <c r="K1693">
        <v>200</v>
      </c>
      <c r="L1693">
        <v>3.9</v>
      </c>
      <c r="M1693">
        <v>23</v>
      </c>
      <c r="N1693">
        <v>8</v>
      </c>
      <c r="O1693">
        <v>1</v>
      </c>
      <c r="P1693">
        <v>3</v>
      </c>
      <c r="Q1693">
        <v>2017</v>
      </c>
      <c r="R1693">
        <v>11.5</v>
      </c>
      <c r="S1693">
        <v>3960</v>
      </c>
      <c r="T1693">
        <v>19.989999999999998</v>
      </c>
      <c r="U1693">
        <v>4.3</v>
      </c>
      <c r="V1693">
        <v>13.81888889</v>
      </c>
      <c r="W1693">
        <v>89.99</v>
      </c>
      <c r="X1693">
        <v>4.0999999999999996</v>
      </c>
      <c r="Y1693">
        <v>13.02</v>
      </c>
      <c r="Z1693">
        <v>64.989999999999995</v>
      </c>
      <c r="AA1693">
        <v>3.9</v>
      </c>
      <c r="AB1693">
        <v>17.262222220000002</v>
      </c>
      <c r="AC1693">
        <v>64.989999999999995</v>
      </c>
      <c r="AD1693" s="1">
        <v>42818</v>
      </c>
      <c r="AE1693" t="s">
        <v>115</v>
      </c>
    </row>
    <row r="1694" spans="1:31" x14ac:dyDescent="0.3">
      <c r="A1694" t="s">
        <v>55</v>
      </c>
      <c r="B1694" t="s">
        <v>40</v>
      </c>
      <c r="C1694">
        <v>54</v>
      </c>
      <c r="D1694">
        <v>1012</v>
      </c>
      <c r="E1694">
        <v>14</v>
      </c>
      <c r="F1694">
        <v>22</v>
      </c>
      <c r="G1694">
        <v>99.99</v>
      </c>
      <c r="H1694">
        <v>1399.86</v>
      </c>
      <c r="I1694">
        <v>16.644285709999998</v>
      </c>
      <c r="J1694">
        <v>1</v>
      </c>
      <c r="K1694">
        <v>1200</v>
      </c>
      <c r="L1694">
        <v>4.2</v>
      </c>
      <c r="M1694">
        <v>23</v>
      </c>
      <c r="N1694">
        <v>8</v>
      </c>
      <c r="O1694">
        <v>1</v>
      </c>
      <c r="P1694">
        <v>3</v>
      </c>
      <c r="Q1694">
        <v>2017</v>
      </c>
      <c r="R1694">
        <v>17.41741742</v>
      </c>
      <c r="S1694">
        <v>15750</v>
      </c>
      <c r="T1694">
        <v>99.99</v>
      </c>
      <c r="U1694">
        <v>4.2</v>
      </c>
      <c r="V1694">
        <v>16.644285709999998</v>
      </c>
      <c r="W1694">
        <v>129.99</v>
      </c>
      <c r="X1694">
        <v>4.3</v>
      </c>
      <c r="Y1694">
        <v>18.778749999999999</v>
      </c>
      <c r="Z1694">
        <v>99.99</v>
      </c>
      <c r="AA1694">
        <v>4.2</v>
      </c>
      <c r="AB1694">
        <v>16.644285709999998</v>
      </c>
      <c r="AC1694">
        <v>85.704285709999994</v>
      </c>
      <c r="AD1694" s="1">
        <v>42817</v>
      </c>
      <c r="AE1694" t="s">
        <v>122</v>
      </c>
    </row>
    <row r="1695" spans="1:31" x14ac:dyDescent="0.3">
      <c r="A1695" t="s">
        <v>53</v>
      </c>
      <c r="B1695" t="s">
        <v>36</v>
      </c>
      <c r="C1695">
        <v>47</v>
      </c>
      <c r="D1695">
        <v>1893</v>
      </c>
      <c r="E1695">
        <v>11</v>
      </c>
      <c r="F1695">
        <v>21</v>
      </c>
      <c r="G1695">
        <v>99.990000000000009</v>
      </c>
      <c r="H1695">
        <v>1099.8900000000001</v>
      </c>
      <c r="I1695">
        <v>35.24</v>
      </c>
      <c r="J1695">
        <v>1</v>
      </c>
      <c r="K1695">
        <v>6050</v>
      </c>
      <c r="L1695">
        <v>4.0999999999999996</v>
      </c>
      <c r="M1695">
        <v>23</v>
      </c>
      <c r="N1695">
        <v>8</v>
      </c>
      <c r="O1695">
        <v>1</v>
      </c>
      <c r="P1695">
        <v>3</v>
      </c>
      <c r="Q1695">
        <v>2017</v>
      </c>
      <c r="R1695">
        <v>11.83035714</v>
      </c>
      <c r="S1695">
        <v>8000</v>
      </c>
      <c r="T1695">
        <v>99.99</v>
      </c>
      <c r="U1695">
        <v>4.0999999999999996</v>
      </c>
      <c r="V1695">
        <v>30.539090909999999</v>
      </c>
      <c r="W1695">
        <v>99.99</v>
      </c>
      <c r="X1695">
        <v>4.0999999999999996</v>
      </c>
      <c r="Y1695">
        <v>30.539090909999999</v>
      </c>
      <c r="Z1695">
        <v>99.99</v>
      </c>
      <c r="AA1695">
        <v>4.0999999999999996</v>
      </c>
      <c r="AB1695">
        <v>30.539090909999999</v>
      </c>
      <c r="AC1695">
        <v>99.99</v>
      </c>
      <c r="AD1695" s="1">
        <v>42817</v>
      </c>
      <c r="AE1695" t="s">
        <v>124</v>
      </c>
    </row>
    <row r="1696" spans="1:31" x14ac:dyDescent="0.3">
      <c r="A1696" t="s">
        <v>78</v>
      </c>
      <c r="B1696" t="s">
        <v>36</v>
      </c>
      <c r="C1696">
        <v>58</v>
      </c>
      <c r="D1696">
        <v>1893</v>
      </c>
      <c r="E1696">
        <v>5</v>
      </c>
      <c r="F1696">
        <v>21</v>
      </c>
      <c r="G1696">
        <v>99.99</v>
      </c>
      <c r="H1696">
        <v>499.95</v>
      </c>
      <c r="I1696">
        <v>31.946000000000002</v>
      </c>
      <c r="J1696">
        <v>1</v>
      </c>
      <c r="K1696">
        <v>5950</v>
      </c>
      <c r="L1696">
        <v>4.3</v>
      </c>
      <c r="M1696">
        <v>23</v>
      </c>
      <c r="N1696">
        <v>8</v>
      </c>
      <c r="O1696">
        <v>1</v>
      </c>
      <c r="P1696">
        <v>3</v>
      </c>
      <c r="Q1696">
        <v>2017</v>
      </c>
      <c r="R1696">
        <v>8.5510204079999994</v>
      </c>
      <c r="S1696">
        <v>8000</v>
      </c>
      <c r="T1696">
        <v>99.99</v>
      </c>
      <c r="U1696">
        <v>4.3</v>
      </c>
      <c r="V1696">
        <v>31.946000000000002</v>
      </c>
      <c r="W1696">
        <v>99.99</v>
      </c>
      <c r="X1696">
        <v>4.3</v>
      </c>
      <c r="Y1696">
        <v>31.946000000000002</v>
      </c>
      <c r="Z1696">
        <v>99.99</v>
      </c>
      <c r="AA1696">
        <v>4.3</v>
      </c>
      <c r="AB1696">
        <v>31.946000000000002</v>
      </c>
      <c r="AC1696">
        <v>99.99</v>
      </c>
      <c r="AD1696" s="1">
        <v>42817</v>
      </c>
      <c r="AE1696" t="s">
        <v>123</v>
      </c>
    </row>
    <row r="1697" spans="1:31" x14ac:dyDescent="0.3">
      <c r="A1697" t="s">
        <v>45</v>
      </c>
      <c r="B1697" t="s">
        <v>33</v>
      </c>
      <c r="C1697">
        <v>35</v>
      </c>
      <c r="D1697">
        <v>514</v>
      </c>
      <c r="E1697">
        <v>5</v>
      </c>
      <c r="F1697">
        <v>6</v>
      </c>
      <c r="G1697">
        <v>241.006</v>
      </c>
      <c r="H1697">
        <v>1205.03</v>
      </c>
      <c r="I1697">
        <v>21.318000000000001</v>
      </c>
      <c r="J1697">
        <v>2</v>
      </c>
      <c r="K1697">
        <v>4338</v>
      </c>
      <c r="L1697">
        <v>3.8</v>
      </c>
      <c r="M1697">
        <v>23</v>
      </c>
      <c r="N1697">
        <v>8</v>
      </c>
      <c r="O1697">
        <v>1</v>
      </c>
      <c r="P1697">
        <v>3</v>
      </c>
      <c r="Q1697">
        <v>2017</v>
      </c>
      <c r="R1697">
        <v>17.620075549999999</v>
      </c>
      <c r="S1697">
        <v>2856</v>
      </c>
      <c r="T1697">
        <v>241.006</v>
      </c>
      <c r="U1697">
        <v>3.8</v>
      </c>
      <c r="V1697">
        <v>21.318000000000001</v>
      </c>
      <c r="W1697">
        <v>241.006</v>
      </c>
      <c r="X1697">
        <v>3.8</v>
      </c>
      <c r="Y1697">
        <v>21.318000000000001</v>
      </c>
      <c r="Z1697">
        <v>241.006</v>
      </c>
      <c r="AA1697">
        <v>3.8</v>
      </c>
      <c r="AB1697">
        <v>21.318000000000001</v>
      </c>
      <c r="AC1697">
        <v>240.95599999999999</v>
      </c>
      <c r="AD1697" s="1">
        <v>42817</v>
      </c>
      <c r="AE1697" t="s">
        <v>123</v>
      </c>
    </row>
    <row r="1698" spans="1:31" x14ac:dyDescent="0.3">
      <c r="A1698" t="s">
        <v>42</v>
      </c>
      <c r="B1698" t="s">
        <v>32</v>
      </c>
      <c r="C1698">
        <v>59</v>
      </c>
      <c r="D1698">
        <v>492</v>
      </c>
      <c r="E1698">
        <v>9</v>
      </c>
      <c r="F1698">
        <v>25</v>
      </c>
      <c r="G1698">
        <v>64.989999999999995</v>
      </c>
      <c r="H1698">
        <v>584.91</v>
      </c>
      <c r="I1698">
        <v>17.262222220000002</v>
      </c>
      <c r="J1698">
        <v>2</v>
      </c>
      <c r="K1698">
        <v>200</v>
      </c>
      <c r="L1698">
        <v>3.9</v>
      </c>
      <c r="M1698">
        <v>23</v>
      </c>
      <c r="N1698">
        <v>8</v>
      </c>
      <c r="O1698">
        <v>1</v>
      </c>
      <c r="P1698">
        <v>3</v>
      </c>
      <c r="Q1698">
        <v>2017</v>
      </c>
      <c r="R1698">
        <v>11.5</v>
      </c>
      <c r="S1698">
        <v>3960</v>
      </c>
      <c r="T1698">
        <v>19.989999999999998</v>
      </c>
      <c r="U1698">
        <v>4.3</v>
      </c>
      <c r="V1698">
        <v>13.81888889</v>
      </c>
      <c r="W1698">
        <v>89.99</v>
      </c>
      <c r="X1698">
        <v>4.0999999999999996</v>
      </c>
      <c r="Y1698">
        <v>13.02</v>
      </c>
      <c r="Z1698">
        <v>64.989999999999995</v>
      </c>
      <c r="AA1698">
        <v>3.9</v>
      </c>
      <c r="AB1698">
        <v>17.262222220000002</v>
      </c>
      <c r="AC1698">
        <v>64.989999999999995</v>
      </c>
      <c r="AD1698" s="1">
        <v>42817</v>
      </c>
      <c r="AE1698" t="s">
        <v>115</v>
      </c>
    </row>
    <row r="1699" spans="1:31" x14ac:dyDescent="0.3">
      <c r="A1699" t="s">
        <v>53</v>
      </c>
      <c r="B1699" t="s">
        <v>36</v>
      </c>
      <c r="C1699">
        <v>47</v>
      </c>
      <c r="D1699">
        <v>1893</v>
      </c>
      <c r="E1699">
        <v>11</v>
      </c>
      <c r="F1699">
        <v>21</v>
      </c>
      <c r="G1699">
        <v>99.990000000000009</v>
      </c>
      <c r="H1699">
        <v>1099.8900000000001</v>
      </c>
      <c r="I1699">
        <v>35.24</v>
      </c>
      <c r="J1699">
        <v>1</v>
      </c>
      <c r="K1699">
        <v>6050</v>
      </c>
      <c r="L1699">
        <v>4.0999999999999996</v>
      </c>
      <c r="M1699">
        <v>23</v>
      </c>
      <c r="N1699">
        <v>8</v>
      </c>
      <c r="O1699">
        <v>1</v>
      </c>
      <c r="P1699">
        <v>3</v>
      </c>
      <c r="Q1699">
        <v>2017</v>
      </c>
      <c r="R1699">
        <v>11.83035714</v>
      </c>
      <c r="S1699">
        <v>8000</v>
      </c>
      <c r="T1699">
        <v>99.99</v>
      </c>
      <c r="U1699">
        <v>4.0999999999999996</v>
      </c>
      <c r="V1699">
        <v>30.539090909999999</v>
      </c>
      <c r="W1699">
        <v>99.99</v>
      </c>
      <c r="X1699">
        <v>4.0999999999999996</v>
      </c>
      <c r="Y1699">
        <v>30.539090909999999</v>
      </c>
      <c r="Z1699">
        <v>99.99</v>
      </c>
      <c r="AA1699">
        <v>4.0999999999999996</v>
      </c>
      <c r="AB1699">
        <v>30.539090909999999</v>
      </c>
      <c r="AC1699">
        <v>99.99</v>
      </c>
      <c r="AD1699" s="1">
        <v>42816</v>
      </c>
      <c r="AE1699" t="s">
        <v>124</v>
      </c>
    </row>
    <row r="1700" spans="1:31" x14ac:dyDescent="0.3">
      <c r="A1700" t="s">
        <v>54</v>
      </c>
      <c r="B1700" t="s">
        <v>32</v>
      </c>
      <c r="C1700">
        <v>59</v>
      </c>
      <c r="D1700">
        <v>492</v>
      </c>
      <c r="E1700">
        <v>6</v>
      </c>
      <c r="F1700">
        <v>25</v>
      </c>
      <c r="G1700">
        <v>89.990000000000009</v>
      </c>
      <c r="H1700">
        <v>539.94000000000005</v>
      </c>
      <c r="I1700">
        <v>13.02</v>
      </c>
      <c r="J1700">
        <v>3</v>
      </c>
      <c r="K1700">
        <v>250</v>
      </c>
      <c r="L1700">
        <v>4.0999999999999996</v>
      </c>
      <c r="M1700">
        <v>23</v>
      </c>
      <c r="N1700">
        <v>8</v>
      </c>
      <c r="O1700">
        <v>1</v>
      </c>
      <c r="P1700">
        <v>3</v>
      </c>
      <c r="Q1700">
        <v>2017</v>
      </c>
      <c r="R1700">
        <v>9.1344405379999998</v>
      </c>
      <c r="S1700">
        <v>3960</v>
      </c>
      <c r="T1700">
        <v>19.989999999999998</v>
      </c>
      <c r="U1700">
        <v>4.3</v>
      </c>
      <c r="V1700">
        <v>13.81888889</v>
      </c>
      <c r="W1700">
        <v>89.99</v>
      </c>
      <c r="X1700">
        <v>4.0999999999999996</v>
      </c>
      <c r="Y1700">
        <v>13.02</v>
      </c>
      <c r="Z1700">
        <v>64.989999999999995</v>
      </c>
      <c r="AA1700">
        <v>3.9</v>
      </c>
      <c r="AB1700">
        <v>17.262222220000002</v>
      </c>
      <c r="AC1700">
        <v>89.94</v>
      </c>
      <c r="AD1700" s="1">
        <v>42815</v>
      </c>
      <c r="AE1700" t="s">
        <v>115</v>
      </c>
    </row>
    <row r="1701" spans="1:31" x14ac:dyDescent="0.3">
      <c r="A1701" t="s">
        <v>42</v>
      </c>
      <c r="B1701" t="s">
        <v>32</v>
      </c>
      <c r="C1701">
        <v>59</v>
      </c>
      <c r="D1701">
        <v>492</v>
      </c>
      <c r="E1701">
        <v>9</v>
      </c>
      <c r="F1701">
        <v>25</v>
      </c>
      <c r="G1701">
        <v>64.989999999999995</v>
      </c>
      <c r="H1701">
        <v>584.91</v>
      </c>
      <c r="I1701">
        <v>17.262222220000002</v>
      </c>
      <c r="J1701">
        <v>2</v>
      </c>
      <c r="K1701">
        <v>200</v>
      </c>
      <c r="L1701">
        <v>3.9</v>
      </c>
      <c r="M1701">
        <v>23</v>
      </c>
      <c r="N1701">
        <v>8</v>
      </c>
      <c r="O1701">
        <v>1</v>
      </c>
      <c r="P1701">
        <v>3</v>
      </c>
      <c r="Q1701">
        <v>2017</v>
      </c>
      <c r="R1701">
        <v>11.5</v>
      </c>
      <c r="S1701">
        <v>3960</v>
      </c>
      <c r="T1701">
        <v>19.989999999999998</v>
      </c>
      <c r="U1701">
        <v>4.3</v>
      </c>
      <c r="V1701">
        <v>13.81888889</v>
      </c>
      <c r="W1701">
        <v>89.99</v>
      </c>
      <c r="X1701">
        <v>4.0999999999999996</v>
      </c>
      <c r="Y1701">
        <v>13.02</v>
      </c>
      <c r="Z1701">
        <v>64.989999999999995</v>
      </c>
      <c r="AA1701">
        <v>3.9</v>
      </c>
      <c r="AB1701">
        <v>17.262222220000002</v>
      </c>
      <c r="AC1701">
        <v>64.989999999999995</v>
      </c>
      <c r="AD1701" s="1">
        <v>42815</v>
      </c>
      <c r="AE1701" t="s">
        <v>115</v>
      </c>
    </row>
    <row r="1702" spans="1:31" x14ac:dyDescent="0.3">
      <c r="A1702" t="s">
        <v>53</v>
      </c>
      <c r="B1702" t="s">
        <v>36</v>
      </c>
      <c r="C1702">
        <v>47</v>
      </c>
      <c r="D1702">
        <v>1893</v>
      </c>
      <c r="E1702">
        <v>11</v>
      </c>
      <c r="F1702">
        <v>21</v>
      </c>
      <c r="G1702">
        <v>99.990000000000009</v>
      </c>
      <c r="H1702">
        <v>1099.8900000000001</v>
      </c>
      <c r="I1702">
        <v>35.24</v>
      </c>
      <c r="J1702">
        <v>1</v>
      </c>
      <c r="K1702">
        <v>6050</v>
      </c>
      <c r="L1702">
        <v>4.0999999999999996</v>
      </c>
      <c r="M1702">
        <v>23</v>
      </c>
      <c r="N1702">
        <v>8</v>
      </c>
      <c r="O1702">
        <v>1</v>
      </c>
      <c r="P1702">
        <v>3</v>
      </c>
      <c r="Q1702">
        <v>2017</v>
      </c>
      <c r="R1702">
        <v>11.83035714</v>
      </c>
      <c r="S1702">
        <v>8000</v>
      </c>
      <c r="T1702">
        <v>99.99</v>
      </c>
      <c r="U1702">
        <v>4.0999999999999996</v>
      </c>
      <c r="V1702">
        <v>30.539090909999999</v>
      </c>
      <c r="W1702">
        <v>99.99</v>
      </c>
      <c r="X1702">
        <v>4.0999999999999996</v>
      </c>
      <c r="Y1702">
        <v>30.539090909999999</v>
      </c>
      <c r="Z1702">
        <v>99.99</v>
      </c>
      <c r="AA1702">
        <v>4.0999999999999996</v>
      </c>
      <c r="AB1702">
        <v>30.539090909999999</v>
      </c>
      <c r="AC1702">
        <v>99.99</v>
      </c>
      <c r="AD1702" s="1">
        <v>42814</v>
      </c>
      <c r="AE1702" t="s">
        <v>124</v>
      </c>
    </row>
    <row r="1703" spans="1:31" x14ac:dyDescent="0.3">
      <c r="A1703" t="s">
        <v>62</v>
      </c>
      <c r="B1703" t="s">
        <v>32</v>
      </c>
      <c r="C1703">
        <v>48</v>
      </c>
      <c r="D1703">
        <v>575</v>
      </c>
      <c r="E1703">
        <v>9</v>
      </c>
      <c r="F1703">
        <v>25</v>
      </c>
      <c r="G1703">
        <v>19.989999999999998</v>
      </c>
      <c r="H1703">
        <v>179.91</v>
      </c>
      <c r="I1703">
        <v>13.81888889</v>
      </c>
      <c r="J1703">
        <v>1</v>
      </c>
      <c r="K1703">
        <v>100</v>
      </c>
      <c r="L1703">
        <v>4.3</v>
      </c>
      <c r="M1703">
        <v>23</v>
      </c>
      <c r="N1703">
        <v>8</v>
      </c>
      <c r="O1703">
        <v>1</v>
      </c>
      <c r="P1703">
        <v>3</v>
      </c>
      <c r="Q1703">
        <v>2017</v>
      </c>
      <c r="R1703">
        <v>9.1428571430000005</v>
      </c>
      <c r="S1703">
        <v>4500</v>
      </c>
      <c r="T1703">
        <v>19.989999999999998</v>
      </c>
      <c r="U1703">
        <v>4.3</v>
      </c>
      <c r="V1703">
        <v>13.81888889</v>
      </c>
      <c r="W1703">
        <v>89.99</v>
      </c>
      <c r="X1703">
        <v>4.0999999999999996</v>
      </c>
      <c r="Y1703">
        <v>13.02</v>
      </c>
      <c r="Z1703">
        <v>64.989999999999995</v>
      </c>
      <c r="AA1703">
        <v>3.9</v>
      </c>
      <c r="AB1703">
        <v>17.262222220000002</v>
      </c>
      <c r="AC1703">
        <v>19.989999999999998</v>
      </c>
      <c r="AD1703" s="1">
        <v>42814</v>
      </c>
      <c r="AE1703" t="s">
        <v>122</v>
      </c>
    </row>
    <row r="1704" spans="1:31" x14ac:dyDescent="0.3">
      <c r="A1704" t="s">
        <v>54</v>
      </c>
      <c r="B1704" t="s">
        <v>32</v>
      </c>
      <c r="C1704">
        <v>59</v>
      </c>
      <c r="D1704">
        <v>492</v>
      </c>
      <c r="E1704">
        <v>6</v>
      </c>
      <c r="F1704">
        <v>25</v>
      </c>
      <c r="G1704">
        <v>89.990000000000009</v>
      </c>
      <c r="H1704">
        <v>539.94000000000005</v>
      </c>
      <c r="I1704">
        <v>13.02</v>
      </c>
      <c r="J1704">
        <v>3</v>
      </c>
      <c r="K1704">
        <v>250</v>
      </c>
      <c r="L1704">
        <v>4.0999999999999996</v>
      </c>
      <c r="M1704">
        <v>23</v>
      </c>
      <c r="N1704">
        <v>8</v>
      </c>
      <c r="O1704">
        <v>1</v>
      </c>
      <c r="P1704">
        <v>3</v>
      </c>
      <c r="Q1704">
        <v>2017</v>
      </c>
      <c r="R1704">
        <v>9.1344405379999998</v>
      </c>
      <c r="S1704">
        <v>3960</v>
      </c>
      <c r="T1704">
        <v>19.989999999999998</v>
      </c>
      <c r="U1704">
        <v>4.3</v>
      </c>
      <c r="V1704">
        <v>13.81888889</v>
      </c>
      <c r="W1704">
        <v>89.99</v>
      </c>
      <c r="X1704">
        <v>4.0999999999999996</v>
      </c>
      <c r="Y1704">
        <v>13.02</v>
      </c>
      <c r="Z1704">
        <v>64.989999999999995</v>
      </c>
      <c r="AA1704">
        <v>3.9</v>
      </c>
      <c r="AB1704">
        <v>17.262222220000002</v>
      </c>
      <c r="AC1704">
        <v>89.94</v>
      </c>
      <c r="AD1704" s="1">
        <v>42813</v>
      </c>
      <c r="AE1704" t="s">
        <v>115</v>
      </c>
    </row>
    <row r="1705" spans="1:31" x14ac:dyDescent="0.3">
      <c r="A1705" t="s">
        <v>55</v>
      </c>
      <c r="B1705" t="s">
        <v>40</v>
      </c>
      <c r="C1705">
        <v>54</v>
      </c>
      <c r="D1705">
        <v>1012</v>
      </c>
      <c r="E1705">
        <v>14</v>
      </c>
      <c r="F1705">
        <v>22</v>
      </c>
      <c r="G1705">
        <v>99.99</v>
      </c>
      <c r="H1705">
        <v>1399.86</v>
      </c>
      <c r="I1705">
        <v>16.644285709999998</v>
      </c>
      <c r="J1705">
        <v>1</v>
      </c>
      <c r="K1705">
        <v>1200</v>
      </c>
      <c r="L1705">
        <v>4.2</v>
      </c>
      <c r="M1705">
        <v>23</v>
      </c>
      <c r="N1705">
        <v>8</v>
      </c>
      <c r="O1705">
        <v>1</v>
      </c>
      <c r="P1705">
        <v>3</v>
      </c>
      <c r="Q1705">
        <v>2017</v>
      </c>
      <c r="R1705">
        <v>17.41741742</v>
      </c>
      <c r="S1705">
        <v>15750</v>
      </c>
      <c r="T1705">
        <v>99.99</v>
      </c>
      <c r="U1705">
        <v>4.2</v>
      </c>
      <c r="V1705">
        <v>16.644285709999998</v>
      </c>
      <c r="W1705">
        <v>129.99</v>
      </c>
      <c r="X1705">
        <v>4.3</v>
      </c>
      <c r="Y1705">
        <v>18.778749999999999</v>
      </c>
      <c r="Z1705">
        <v>99.99</v>
      </c>
      <c r="AA1705">
        <v>4.2</v>
      </c>
      <c r="AB1705">
        <v>16.644285709999998</v>
      </c>
      <c r="AC1705">
        <v>85.704285709999994</v>
      </c>
      <c r="AD1705" s="1">
        <v>42812</v>
      </c>
      <c r="AE1705" t="s">
        <v>122</v>
      </c>
    </row>
    <row r="1706" spans="1:31" x14ac:dyDescent="0.3">
      <c r="A1706" t="s">
        <v>63</v>
      </c>
      <c r="B1706" t="s">
        <v>30</v>
      </c>
      <c r="C1706">
        <v>59</v>
      </c>
      <c r="D1706">
        <v>1893</v>
      </c>
      <c r="E1706">
        <v>3</v>
      </c>
      <c r="F1706">
        <v>3</v>
      </c>
      <c r="G1706">
        <v>159.99</v>
      </c>
      <c r="H1706">
        <v>479.97</v>
      </c>
      <c r="I1706">
        <v>33.4</v>
      </c>
      <c r="J1706">
        <v>1</v>
      </c>
      <c r="K1706">
        <v>6550</v>
      </c>
      <c r="L1706">
        <v>4.2</v>
      </c>
      <c r="M1706">
        <v>23</v>
      </c>
      <c r="N1706">
        <v>8</v>
      </c>
      <c r="O1706">
        <v>1</v>
      </c>
      <c r="P1706">
        <v>3</v>
      </c>
      <c r="Q1706">
        <v>2017</v>
      </c>
      <c r="R1706">
        <v>10.542091839999999</v>
      </c>
      <c r="S1706">
        <v>8000</v>
      </c>
      <c r="T1706">
        <v>159.99</v>
      </c>
      <c r="U1706">
        <v>4.2</v>
      </c>
      <c r="V1706">
        <v>33.4</v>
      </c>
      <c r="W1706">
        <v>159.99</v>
      </c>
      <c r="X1706">
        <v>4.2</v>
      </c>
      <c r="Y1706">
        <v>33.4</v>
      </c>
      <c r="Z1706">
        <v>159.99</v>
      </c>
      <c r="AA1706">
        <v>4.2</v>
      </c>
      <c r="AB1706">
        <v>33.4</v>
      </c>
      <c r="AC1706">
        <v>159.99</v>
      </c>
      <c r="AD1706" s="1">
        <v>42812</v>
      </c>
      <c r="AE1706" t="s">
        <v>123</v>
      </c>
    </row>
    <row r="1707" spans="1:31" x14ac:dyDescent="0.3">
      <c r="A1707" t="s">
        <v>53</v>
      </c>
      <c r="B1707" t="s">
        <v>36</v>
      </c>
      <c r="C1707">
        <v>47</v>
      </c>
      <c r="D1707">
        <v>1893</v>
      </c>
      <c r="E1707">
        <v>11</v>
      </c>
      <c r="F1707">
        <v>21</v>
      </c>
      <c r="G1707">
        <v>99.990000000000009</v>
      </c>
      <c r="H1707">
        <v>1099.8900000000001</v>
      </c>
      <c r="I1707">
        <v>35.24</v>
      </c>
      <c r="J1707">
        <v>1</v>
      </c>
      <c r="K1707">
        <v>6050</v>
      </c>
      <c r="L1707">
        <v>4.0999999999999996</v>
      </c>
      <c r="M1707">
        <v>23</v>
      </c>
      <c r="N1707">
        <v>8</v>
      </c>
      <c r="O1707">
        <v>1</v>
      </c>
      <c r="P1707">
        <v>3</v>
      </c>
      <c r="Q1707">
        <v>2017</v>
      </c>
      <c r="R1707">
        <v>11.83035714</v>
      </c>
      <c r="S1707">
        <v>8000</v>
      </c>
      <c r="T1707">
        <v>99.99</v>
      </c>
      <c r="U1707">
        <v>4.0999999999999996</v>
      </c>
      <c r="V1707">
        <v>30.539090909999999</v>
      </c>
      <c r="W1707">
        <v>99.99</v>
      </c>
      <c r="X1707">
        <v>4.0999999999999996</v>
      </c>
      <c r="Y1707">
        <v>30.539090909999999</v>
      </c>
      <c r="Z1707">
        <v>99.99</v>
      </c>
      <c r="AA1707">
        <v>4.0999999999999996</v>
      </c>
      <c r="AB1707">
        <v>30.539090909999999</v>
      </c>
      <c r="AC1707">
        <v>99.99</v>
      </c>
      <c r="AD1707" s="1">
        <v>42812</v>
      </c>
      <c r="AE1707" t="s">
        <v>124</v>
      </c>
    </row>
    <row r="1708" spans="1:31" x14ac:dyDescent="0.3">
      <c r="A1708" t="s">
        <v>47</v>
      </c>
      <c r="B1708" t="s">
        <v>32</v>
      </c>
      <c r="C1708">
        <v>51</v>
      </c>
      <c r="D1708">
        <v>625</v>
      </c>
      <c r="E1708">
        <v>2</v>
      </c>
      <c r="F1708">
        <v>25</v>
      </c>
      <c r="G1708">
        <v>349.9</v>
      </c>
      <c r="H1708">
        <v>699.8</v>
      </c>
      <c r="I1708">
        <v>21.274999999999999</v>
      </c>
      <c r="J1708">
        <v>1</v>
      </c>
      <c r="K1708">
        <v>900</v>
      </c>
      <c r="L1708">
        <v>4.3</v>
      </c>
      <c r="M1708">
        <v>23</v>
      </c>
      <c r="N1708">
        <v>8</v>
      </c>
      <c r="O1708">
        <v>1</v>
      </c>
      <c r="P1708">
        <v>3</v>
      </c>
      <c r="Q1708">
        <v>2017</v>
      </c>
      <c r="R1708">
        <v>10.801630429999999</v>
      </c>
      <c r="S1708">
        <v>11400</v>
      </c>
      <c r="T1708">
        <v>19.989999999999998</v>
      </c>
      <c r="U1708">
        <v>4.3</v>
      </c>
      <c r="V1708">
        <v>13.81888889</v>
      </c>
      <c r="W1708">
        <v>89.99</v>
      </c>
      <c r="X1708">
        <v>4.0999999999999996</v>
      </c>
      <c r="Y1708">
        <v>13.02</v>
      </c>
      <c r="Z1708">
        <v>64.989999999999995</v>
      </c>
      <c r="AA1708">
        <v>3.9</v>
      </c>
      <c r="AB1708">
        <v>17.262222220000002</v>
      </c>
      <c r="AC1708">
        <v>349.9</v>
      </c>
      <c r="AD1708" s="1">
        <v>42812</v>
      </c>
      <c r="AE1708" t="s">
        <v>114</v>
      </c>
    </row>
    <row r="1709" spans="1:31" x14ac:dyDescent="0.3">
      <c r="A1709" t="s">
        <v>78</v>
      </c>
      <c r="B1709" t="s">
        <v>36</v>
      </c>
      <c r="C1709">
        <v>58</v>
      </c>
      <c r="D1709">
        <v>1893</v>
      </c>
      <c r="E1709">
        <v>5</v>
      </c>
      <c r="F1709">
        <v>21</v>
      </c>
      <c r="G1709">
        <v>99.99</v>
      </c>
      <c r="H1709">
        <v>499.95</v>
      </c>
      <c r="I1709">
        <v>31.946000000000002</v>
      </c>
      <c r="J1709">
        <v>1</v>
      </c>
      <c r="K1709">
        <v>5950</v>
      </c>
      <c r="L1709">
        <v>4.3</v>
      </c>
      <c r="M1709">
        <v>23</v>
      </c>
      <c r="N1709">
        <v>8</v>
      </c>
      <c r="O1709">
        <v>1</v>
      </c>
      <c r="P1709">
        <v>3</v>
      </c>
      <c r="Q1709">
        <v>2017</v>
      </c>
      <c r="R1709">
        <v>8.5510204079999994</v>
      </c>
      <c r="S1709">
        <v>8000</v>
      </c>
      <c r="T1709">
        <v>99.99</v>
      </c>
      <c r="U1709">
        <v>4.3</v>
      </c>
      <c r="V1709">
        <v>31.946000000000002</v>
      </c>
      <c r="W1709">
        <v>99.99</v>
      </c>
      <c r="X1709">
        <v>4.3</v>
      </c>
      <c r="Y1709">
        <v>31.946000000000002</v>
      </c>
      <c r="Z1709">
        <v>99.99</v>
      </c>
      <c r="AA1709">
        <v>4.3</v>
      </c>
      <c r="AB1709">
        <v>31.946000000000002</v>
      </c>
      <c r="AC1709">
        <v>99.99</v>
      </c>
      <c r="AD1709" s="1">
        <v>42812</v>
      </c>
      <c r="AE1709" t="s">
        <v>123</v>
      </c>
    </row>
    <row r="1710" spans="1:31" x14ac:dyDescent="0.3">
      <c r="A1710" t="s">
        <v>43</v>
      </c>
      <c r="B1710" t="s">
        <v>33</v>
      </c>
      <c r="C1710">
        <v>59</v>
      </c>
      <c r="D1710">
        <v>319</v>
      </c>
      <c r="E1710">
        <v>1</v>
      </c>
      <c r="F1710">
        <v>34</v>
      </c>
      <c r="G1710">
        <v>78</v>
      </c>
      <c r="H1710">
        <v>78</v>
      </c>
      <c r="I1710">
        <v>17.98</v>
      </c>
      <c r="J1710">
        <v>4</v>
      </c>
      <c r="K1710">
        <v>250</v>
      </c>
      <c r="L1710">
        <v>3.9</v>
      </c>
      <c r="M1710">
        <v>23</v>
      </c>
      <c r="N1710">
        <v>8</v>
      </c>
      <c r="O1710">
        <v>1</v>
      </c>
      <c r="P1710">
        <v>3</v>
      </c>
      <c r="Q1710">
        <v>2017</v>
      </c>
      <c r="R1710">
        <v>2.7406646110000001</v>
      </c>
      <c r="S1710">
        <v>640</v>
      </c>
      <c r="T1710">
        <v>78</v>
      </c>
      <c r="U1710">
        <v>3.9</v>
      </c>
      <c r="V1710">
        <v>17.98</v>
      </c>
      <c r="W1710">
        <v>78</v>
      </c>
      <c r="X1710">
        <v>3.9</v>
      </c>
      <c r="Y1710">
        <v>17.98</v>
      </c>
      <c r="Z1710">
        <v>241.006</v>
      </c>
      <c r="AA1710">
        <v>3.8</v>
      </c>
      <c r="AB1710">
        <v>21.318000000000001</v>
      </c>
      <c r="AC1710">
        <v>77.95</v>
      </c>
      <c r="AD1710" s="1">
        <v>42812</v>
      </c>
      <c r="AE1710" t="s">
        <v>122</v>
      </c>
    </row>
    <row r="1711" spans="1:31" x14ac:dyDescent="0.3">
      <c r="A1711" t="s">
        <v>53</v>
      </c>
      <c r="B1711" t="s">
        <v>36</v>
      </c>
      <c r="C1711">
        <v>47</v>
      </c>
      <c r="D1711">
        <v>1893</v>
      </c>
      <c r="E1711">
        <v>11</v>
      </c>
      <c r="F1711">
        <v>21</v>
      </c>
      <c r="G1711">
        <v>99.990000000000009</v>
      </c>
      <c r="H1711">
        <v>1099.8900000000001</v>
      </c>
      <c r="I1711">
        <v>35.24</v>
      </c>
      <c r="J1711">
        <v>1</v>
      </c>
      <c r="K1711">
        <v>6050</v>
      </c>
      <c r="L1711">
        <v>4.0999999999999996</v>
      </c>
      <c r="M1711">
        <v>23</v>
      </c>
      <c r="N1711">
        <v>8</v>
      </c>
      <c r="O1711">
        <v>1</v>
      </c>
      <c r="P1711">
        <v>3</v>
      </c>
      <c r="Q1711">
        <v>2017</v>
      </c>
      <c r="R1711">
        <v>11.83035714</v>
      </c>
      <c r="S1711">
        <v>8000</v>
      </c>
      <c r="T1711">
        <v>99.99</v>
      </c>
      <c r="U1711">
        <v>4.0999999999999996</v>
      </c>
      <c r="V1711">
        <v>30.539090909999999</v>
      </c>
      <c r="W1711">
        <v>99.99</v>
      </c>
      <c r="X1711">
        <v>4.0999999999999996</v>
      </c>
      <c r="Y1711">
        <v>30.539090909999999</v>
      </c>
      <c r="Z1711">
        <v>99.99</v>
      </c>
      <c r="AA1711">
        <v>4.0999999999999996</v>
      </c>
      <c r="AB1711">
        <v>30.539090909999999</v>
      </c>
      <c r="AC1711">
        <v>99.99</v>
      </c>
      <c r="AD1711" s="1">
        <v>42811</v>
      </c>
      <c r="AE1711" t="s">
        <v>124</v>
      </c>
    </row>
    <row r="1712" spans="1:31" x14ac:dyDescent="0.3">
      <c r="A1712" t="s">
        <v>43</v>
      </c>
      <c r="B1712" t="s">
        <v>33</v>
      </c>
      <c r="C1712">
        <v>59</v>
      </c>
      <c r="D1712">
        <v>319</v>
      </c>
      <c r="E1712">
        <v>1</v>
      </c>
      <c r="F1712">
        <v>34</v>
      </c>
      <c r="G1712">
        <v>78</v>
      </c>
      <c r="H1712">
        <v>78</v>
      </c>
      <c r="I1712">
        <v>17.98</v>
      </c>
      <c r="J1712">
        <v>4</v>
      </c>
      <c r="K1712">
        <v>250</v>
      </c>
      <c r="L1712">
        <v>3.9</v>
      </c>
      <c r="M1712">
        <v>23</v>
      </c>
      <c r="N1712">
        <v>8</v>
      </c>
      <c r="O1712">
        <v>1</v>
      </c>
      <c r="P1712">
        <v>3</v>
      </c>
      <c r="Q1712">
        <v>2017</v>
      </c>
      <c r="R1712">
        <v>2.7406646110000001</v>
      </c>
      <c r="S1712">
        <v>640</v>
      </c>
      <c r="T1712">
        <v>78</v>
      </c>
      <c r="U1712">
        <v>3.9</v>
      </c>
      <c r="V1712">
        <v>17.98</v>
      </c>
      <c r="W1712">
        <v>78</v>
      </c>
      <c r="X1712">
        <v>3.9</v>
      </c>
      <c r="Y1712">
        <v>17.98</v>
      </c>
      <c r="Z1712">
        <v>241.006</v>
      </c>
      <c r="AA1712">
        <v>3.8</v>
      </c>
      <c r="AB1712">
        <v>21.318000000000001</v>
      </c>
      <c r="AC1712">
        <v>77.95</v>
      </c>
      <c r="AD1712" s="1">
        <v>42811</v>
      </c>
      <c r="AE1712" t="s">
        <v>122</v>
      </c>
    </row>
    <row r="1713" spans="1:31" x14ac:dyDescent="0.3">
      <c r="A1713" t="s">
        <v>42</v>
      </c>
      <c r="B1713" t="s">
        <v>32</v>
      </c>
      <c r="C1713">
        <v>59</v>
      </c>
      <c r="D1713">
        <v>492</v>
      </c>
      <c r="E1713">
        <v>9</v>
      </c>
      <c r="F1713">
        <v>25</v>
      </c>
      <c r="G1713">
        <v>64.989999999999995</v>
      </c>
      <c r="H1713">
        <v>584.91</v>
      </c>
      <c r="I1713">
        <v>17.262222220000002</v>
      </c>
      <c r="J1713">
        <v>2</v>
      </c>
      <c r="K1713">
        <v>200</v>
      </c>
      <c r="L1713">
        <v>3.9</v>
      </c>
      <c r="M1713">
        <v>23</v>
      </c>
      <c r="N1713">
        <v>8</v>
      </c>
      <c r="O1713">
        <v>1</v>
      </c>
      <c r="P1713">
        <v>3</v>
      </c>
      <c r="Q1713">
        <v>2017</v>
      </c>
      <c r="R1713">
        <v>11.5</v>
      </c>
      <c r="S1713">
        <v>3960</v>
      </c>
      <c r="T1713">
        <v>19.989999999999998</v>
      </c>
      <c r="U1713">
        <v>4.3</v>
      </c>
      <c r="V1713">
        <v>13.81888889</v>
      </c>
      <c r="W1713">
        <v>89.99</v>
      </c>
      <c r="X1713">
        <v>4.0999999999999996</v>
      </c>
      <c r="Y1713">
        <v>13.02</v>
      </c>
      <c r="Z1713">
        <v>64.989999999999995</v>
      </c>
      <c r="AA1713">
        <v>3.9</v>
      </c>
      <c r="AB1713">
        <v>17.262222220000002</v>
      </c>
      <c r="AC1713">
        <v>64.989999999999995</v>
      </c>
      <c r="AD1713" s="1">
        <v>42811</v>
      </c>
      <c r="AE1713" t="s">
        <v>115</v>
      </c>
    </row>
    <row r="1714" spans="1:31" x14ac:dyDescent="0.3">
      <c r="A1714" t="s">
        <v>63</v>
      </c>
      <c r="B1714" t="s">
        <v>30</v>
      </c>
      <c r="C1714">
        <v>59</v>
      </c>
      <c r="D1714">
        <v>1893</v>
      </c>
      <c r="E1714">
        <v>3</v>
      </c>
      <c r="F1714">
        <v>3</v>
      </c>
      <c r="G1714">
        <v>159.99</v>
      </c>
      <c r="H1714">
        <v>479.97</v>
      </c>
      <c r="I1714">
        <v>33.4</v>
      </c>
      <c r="J1714">
        <v>1</v>
      </c>
      <c r="K1714">
        <v>6550</v>
      </c>
      <c r="L1714">
        <v>4.2</v>
      </c>
      <c r="M1714">
        <v>23</v>
      </c>
      <c r="N1714">
        <v>8</v>
      </c>
      <c r="O1714">
        <v>1</v>
      </c>
      <c r="P1714">
        <v>3</v>
      </c>
      <c r="Q1714">
        <v>2017</v>
      </c>
      <c r="R1714">
        <v>10.542091839999999</v>
      </c>
      <c r="S1714">
        <v>8000</v>
      </c>
      <c r="T1714">
        <v>159.99</v>
      </c>
      <c r="U1714">
        <v>4.2</v>
      </c>
      <c r="V1714">
        <v>33.4</v>
      </c>
      <c r="W1714">
        <v>159.99</v>
      </c>
      <c r="X1714">
        <v>4.2</v>
      </c>
      <c r="Y1714">
        <v>33.4</v>
      </c>
      <c r="Z1714">
        <v>159.99</v>
      </c>
      <c r="AA1714">
        <v>4.2</v>
      </c>
      <c r="AB1714">
        <v>33.4</v>
      </c>
      <c r="AC1714">
        <v>159.99</v>
      </c>
      <c r="AD1714" s="1">
        <v>42810</v>
      </c>
      <c r="AE1714" t="s">
        <v>123</v>
      </c>
    </row>
    <row r="1715" spans="1:31" x14ac:dyDescent="0.3">
      <c r="A1715" t="s">
        <v>78</v>
      </c>
      <c r="B1715" t="s">
        <v>36</v>
      </c>
      <c r="C1715">
        <v>58</v>
      </c>
      <c r="D1715">
        <v>1893</v>
      </c>
      <c r="E1715">
        <v>5</v>
      </c>
      <c r="F1715">
        <v>21</v>
      </c>
      <c r="G1715">
        <v>99.99</v>
      </c>
      <c r="H1715">
        <v>499.95</v>
      </c>
      <c r="I1715">
        <v>31.946000000000002</v>
      </c>
      <c r="J1715">
        <v>1</v>
      </c>
      <c r="K1715">
        <v>5950</v>
      </c>
      <c r="L1715">
        <v>4.3</v>
      </c>
      <c r="M1715">
        <v>23</v>
      </c>
      <c r="N1715">
        <v>8</v>
      </c>
      <c r="O1715">
        <v>1</v>
      </c>
      <c r="P1715">
        <v>3</v>
      </c>
      <c r="Q1715">
        <v>2017</v>
      </c>
      <c r="R1715">
        <v>8.5510204079999994</v>
      </c>
      <c r="S1715">
        <v>8000</v>
      </c>
      <c r="T1715">
        <v>99.99</v>
      </c>
      <c r="U1715">
        <v>4.3</v>
      </c>
      <c r="V1715">
        <v>31.946000000000002</v>
      </c>
      <c r="W1715">
        <v>99.99</v>
      </c>
      <c r="X1715">
        <v>4.3</v>
      </c>
      <c r="Y1715">
        <v>31.946000000000002</v>
      </c>
      <c r="Z1715">
        <v>99.99</v>
      </c>
      <c r="AA1715">
        <v>4.3</v>
      </c>
      <c r="AB1715">
        <v>31.946000000000002</v>
      </c>
      <c r="AC1715">
        <v>99.99</v>
      </c>
      <c r="AD1715" s="1">
        <v>42810</v>
      </c>
      <c r="AE1715" t="s">
        <v>123</v>
      </c>
    </row>
    <row r="1716" spans="1:31" x14ac:dyDescent="0.3">
      <c r="A1716" t="s">
        <v>55</v>
      </c>
      <c r="B1716" t="s">
        <v>40</v>
      </c>
      <c r="C1716">
        <v>54</v>
      </c>
      <c r="D1716">
        <v>1012</v>
      </c>
      <c r="E1716">
        <v>14</v>
      </c>
      <c r="F1716">
        <v>22</v>
      </c>
      <c r="G1716">
        <v>99.99</v>
      </c>
      <c r="H1716">
        <v>1399.86</v>
      </c>
      <c r="I1716">
        <v>16.644285709999998</v>
      </c>
      <c r="J1716">
        <v>1</v>
      </c>
      <c r="K1716">
        <v>1200</v>
      </c>
      <c r="L1716">
        <v>4.2</v>
      </c>
      <c r="M1716">
        <v>23</v>
      </c>
      <c r="N1716">
        <v>8</v>
      </c>
      <c r="O1716">
        <v>1</v>
      </c>
      <c r="P1716">
        <v>3</v>
      </c>
      <c r="Q1716">
        <v>2017</v>
      </c>
      <c r="R1716">
        <v>17.41741742</v>
      </c>
      <c r="S1716">
        <v>15750</v>
      </c>
      <c r="T1716">
        <v>99.99</v>
      </c>
      <c r="U1716">
        <v>4.2</v>
      </c>
      <c r="V1716">
        <v>16.644285709999998</v>
      </c>
      <c r="W1716">
        <v>129.99</v>
      </c>
      <c r="X1716">
        <v>4.3</v>
      </c>
      <c r="Y1716">
        <v>18.778749999999999</v>
      </c>
      <c r="Z1716">
        <v>99.99</v>
      </c>
      <c r="AA1716">
        <v>4.2</v>
      </c>
      <c r="AB1716">
        <v>16.644285709999998</v>
      </c>
      <c r="AC1716">
        <v>85.704285709999994</v>
      </c>
      <c r="AD1716" s="1">
        <v>42809</v>
      </c>
      <c r="AE1716" t="s">
        <v>122</v>
      </c>
    </row>
    <row r="1717" spans="1:31" x14ac:dyDescent="0.3">
      <c r="A1717" t="s">
        <v>63</v>
      </c>
      <c r="B1717" t="s">
        <v>30</v>
      </c>
      <c r="C1717">
        <v>59</v>
      </c>
      <c r="D1717">
        <v>1893</v>
      </c>
      <c r="E1717">
        <v>3</v>
      </c>
      <c r="F1717">
        <v>3</v>
      </c>
      <c r="G1717">
        <v>159.99</v>
      </c>
      <c r="H1717">
        <v>479.97</v>
      </c>
      <c r="I1717">
        <v>33.4</v>
      </c>
      <c r="J1717">
        <v>1</v>
      </c>
      <c r="K1717">
        <v>6550</v>
      </c>
      <c r="L1717">
        <v>4.2</v>
      </c>
      <c r="M1717">
        <v>23</v>
      </c>
      <c r="N1717">
        <v>8</v>
      </c>
      <c r="O1717">
        <v>1</v>
      </c>
      <c r="P1717">
        <v>3</v>
      </c>
      <c r="Q1717">
        <v>2017</v>
      </c>
      <c r="R1717">
        <v>10.542091839999999</v>
      </c>
      <c r="S1717">
        <v>8000</v>
      </c>
      <c r="T1717">
        <v>159.99</v>
      </c>
      <c r="U1717">
        <v>4.2</v>
      </c>
      <c r="V1717">
        <v>33.4</v>
      </c>
      <c r="W1717">
        <v>159.99</v>
      </c>
      <c r="X1717">
        <v>4.2</v>
      </c>
      <c r="Y1717">
        <v>33.4</v>
      </c>
      <c r="Z1717">
        <v>159.99</v>
      </c>
      <c r="AA1717">
        <v>4.2</v>
      </c>
      <c r="AB1717">
        <v>33.4</v>
      </c>
      <c r="AC1717">
        <v>159.99</v>
      </c>
      <c r="AD1717" s="1">
        <v>42809</v>
      </c>
      <c r="AE1717" t="s">
        <v>123</v>
      </c>
    </row>
    <row r="1718" spans="1:31" x14ac:dyDescent="0.3">
      <c r="A1718" t="s">
        <v>53</v>
      </c>
      <c r="B1718" t="s">
        <v>36</v>
      </c>
      <c r="C1718">
        <v>47</v>
      </c>
      <c r="D1718">
        <v>1893</v>
      </c>
      <c r="E1718">
        <v>11</v>
      </c>
      <c r="F1718">
        <v>21</v>
      </c>
      <c r="G1718">
        <v>99.990000000000009</v>
      </c>
      <c r="H1718">
        <v>1099.8900000000001</v>
      </c>
      <c r="I1718">
        <v>35.24</v>
      </c>
      <c r="J1718">
        <v>1</v>
      </c>
      <c r="K1718">
        <v>6050</v>
      </c>
      <c r="L1718">
        <v>4.0999999999999996</v>
      </c>
      <c r="M1718">
        <v>23</v>
      </c>
      <c r="N1718">
        <v>8</v>
      </c>
      <c r="O1718">
        <v>1</v>
      </c>
      <c r="P1718">
        <v>3</v>
      </c>
      <c r="Q1718">
        <v>2017</v>
      </c>
      <c r="R1718">
        <v>11.83035714</v>
      </c>
      <c r="S1718">
        <v>8000</v>
      </c>
      <c r="T1718">
        <v>99.99</v>
      </c>
      <c r="U1718">
        <v>4.0999999999999996</v>
      </c>
      <c r="V1718">
        <v>30.539090909999999</v>
      </c>
      <c r="W1718">
        <v>99.99</v>
      </c>
      <c r="X1718">
        <v>4.0999999999999996</v>
      </c>
      <c r="Y1718">
        <v>30.539090909999999</v>
      </c>
      <c r="Z1718">
        <v>99.99</v>
      </c>
      <c r="AA1718">
        <v>4.0999999999999996</v>
      </c>
      <c r="AB1718">
        <v>30.539090909999999</v>
      </c>
      <c r="AC1718">
        <v>99.99</v>
      </c>
      <c r="AD1718" s="1">
        <v>42809</v>
      </c>
      <c r="AE1718" t="s">
        <v>124</v>
      </c>
    </row>
    <row r="1719" spans="1:31" x14ac:dyDescent="0.3">
      <c r="A1719" t="s">
        <v>62</v>
      </c>
      <c r="B1719" t="s">
        <v>32</v>
      </c>
      <c r="C1719">
        <v>48</v>
      </c>
      <c r="D1719">
        <v>575</v>
      </c>
      <c r="E1719">
        <v>9</v>
      </c>
      <c r="F1719">
        <v>25</v>
      </c>
      <c r="G1719">
        <v>19.989999999999998</v>
      </c>
      <c r="H1719">
        <v>179.91</v>
      </c>
      <c r="I1719">
        <v>13.81888889</v>
      </c>
      <c r="J1719">
        <v>1</v>
      </c>
      <c r="K1719">
        <v>100</v>
      </c>
      <c r="L1719">
        <v>4.3</v>
      </c>
      <c r="M1719">
        <v>23</v>
      </c>
      <c r="N1719">
        <v>8</v>
      </c>
      <c r="O1719">
        <v>1</v>
      </c>
      <c r="P1719">
        <v>3</v>
      </c>
      <c r="Q1719">
        <v>2017</v>
      </c>
      <c r="R1719">
        <v>9.1428571430000005</v>
      </c>
      <c r="S1719">
        <v>4500</v>
      </c>
      <c r="T1719">
        <v>19.989999999999998</v>
      </c>
      <c r="U1719">
        <v>4.3</v>
      </c>
      <c r="V1719">
        <v>13.81888889</v>
      </c>
      <c r="W1719">
        <v>89.99</v>
      </c>
      <c r="X1719">
        <v>4.0999999999999996</v>
      </c>
      <c r="Y1719">
        <v>13.02</v>
      </c>
      <c r="Z1719">
        <v>64.989999999999995</v>
      </c>
      <c r="AA1719">
        <v>3.9</v>
      </c>
      <c r="AB1719">
        <v>17.262222220000002</v>
      </c>
      <c r="AC1719">
        <v>19.989999999999998</v>
      </c>
      <c r="AD1719" s="1">
        <v>42809</v>
      </c>
      <c r="AE1719" t="s">
        <v>122</v>
      </c>
    </row>
    <row r="1720" spans="1:31" x14ac:dyDescent="0.3">
      <c r="A1720" t="s">
        <v>78</v>
      </c>
      <c r="B1720" t="s">
        <v>36</v>
      </c>
      <c r="C1720">
        <v>58</v>
      </c>
      <c r="D1720">
        <v>1893</v>
      </c>
      <c r="E1720">
        <v>5</v>
      </c>
      <c r="F1720">
        <v>21</v>
      </c>
      <c r="G1720">
        <v>99.99</v>
      </c>
      <c r="H1720">
        <v>499.95</v>
      </c>
      <c r="I1720">
        <v>31.946000000000002</v>
      </c>
      <c r="J1720">
        <v>1</v>
      </c>
      <c r="K1720">
        <v>5950</v>
      </c>
      <c r="L1720">
        <v>4.3</v>
      </c>
      <c r="M1720">
        <v>23</v>
      </c>
      <c r="N1720">
        <v>8</v>
      </c>
      <c r="O1720">
        <v>1</v>
      </c>
      <c r="P1720">
        <v>3</v>
      </c>
      <c r="Q1720">
        <v>2017</v>
      </c>
      <c r="R1720">
        <v>8.5510204079999994</v>
      </c>
      <c r="S1720">
        <v>8000</v>
      </c>
      <c r="T1720">
        <v>99.99</v>
      </c>
      <c r="U1720">
        <v>4.3</v>
      </c>
      <c r="V1720">
        <v>31.946000000000002</v>
      </c>
      <c r="W1720">
        <v>99.99</v>
      </c>
      <c r="X1720">
        <v>4.3</v>
      </c>
      <c r="Y1720">
        <v>31.946000000000002</v>
      </c>
      <c r="Z1720">
        <v>99.99</v>
      </c>
      <c r="AA1720">
        <v>4.3</v>
      </c>
      <c r="AB1720">
        <v>31.946000000000002</v>
      </c>
      <c r="AC1720">
        <v>99.99</v>
      </c>
      <c r="AD1720" s="1">
        <v>42809</v>
      </c>
      <c r="AE1720" t="s">
        <v>123</v>
      </c>
    </row>
    <row r="1721" spans="1:31" x14ac:dyDescent="0.3">
      <c r="A1721" t="s">
        <v>43</v>
      </c>
      <c r="B1721" t="s">
        <v>33</v>
      </c>
      <c r="C1721">
        <v>59</v>
      </c>
      <c r="D1721">
        <v>319</v>
      </c>
      <c r="E1721">
        <v>1</v>
      </c>
      <c r="F1721">
        <v>34</v>
      </c>
      <c r="G1721">
        <v>78</v>
      </c>
      <c r="H1721">
        <v>78</v>
      </c>
      <c r="I1721">
        <v>17.98</v>
      </c>
      <c r="J1721">
        <v>4</v>
      </c>
      <c r="K1721">
        <v>250</v>
      </c>
      <c r="L1721">
        <v>3.9</v>
      </c>
      <c r="M1721">
        <v>23</v>
      </c>
      <c r="N1721">
        <v>8</v>
      </c>
      <c r="O1721">
        <v>1</v>
      </c>
      <c r="P1721">
        <v>3</v>
      </c>
      <c r="Q1721">
        <v>2017</v>
      </c>
      <c r="R1721">
        <v>2.7406646110000001</v>
      </c>
      <c r="S1721">
        <v>640</v>
      </c>
      <c r="T1721">
        <v>78</v>
      </c>
      <c r="U1721">
        <v>3.9</v>
      </c>
      <c r="V1721">
        <v>17.98</v>
      </c>
      <c r="W1721">
        <v>78</v>
      </c>
      <c r="X1721">
        <v>3.9</v>
      </c>
      <c r="Y1721">
        <v>17.98</v>
      </c>
      <c r="Z1721">
        <v>241.006</v>
      </c>
      <c r="AA1721">
        <v>3.8</v>
      </c>
      <c r="AB1721">
        <v>21.318000000000001</v>
      </c>
      <c r="AC1721">
        <v>77.95</v>
      </c>
      <c r="AD1721" s="1">
        <v>42809</v>
      </c>
      <c r="AE1721" t="s">
        <v>122</v>
      </c>
    </row>
    <row r="1722" spans="1:31" x14ac:dyDescent="0.3">
      <c r="A1722" t="s">
        <v>54</v>
      </c>
      <c r="B1722" t="s">
        <v>32</v>
      </c>
      <c r="C1722">
        <v>59</v>
      </c>
      <c r="D1722">
        <v>492</v>
      </c>
      <c r="E1722">
        <v>6</v>
      </c>
      <c r="F1722">
        <v>25</v>
      </c>
      <c r="G1722">
        <v>89.990000000000009</v>
      </c>
      <c r="H1722">
        <v>539.94000000000005</v>
      </c>
      <c r="I1722">
        <v>13.02</v>
      </c>
      <c r="J1722">
        <v>3</v>
      </c>
      <c r="K1722">
        <v>250</v>
      </c>
      <c r="L1722">
        <v>4.0999999999999996</v>
      </c>
      <c r="M1722">
        <v>23</v>
      </c>
      <c r="N1722">
        <v>8</v>
      </c>
      <c r="O1722">
        <v>1</v>
      </c>
      <c r="P1722">
        <v>3</v>
      </c>
      <c r="Q1722">
        <v>2017</v>
      </c>
      <c r="R1722">
        <v>9.1344405379999998</v>
      </c>
      <c r="S1722">
        <v>3960</v>
      </c>
      <c r="T1722">
        <v>19.989999999999998</v>
      </c>
      <c r="U1722">
        <v>4.3</v>
      </c>
      <c r="V1722">
        <v>13.81888889</v>
      </c>
      <c r="W1722">
        <v>89.99</v>
      </c>
      <c r="X1722">
        <v>4.0999999999999996</v>
      </c>
      <c r="Y1722">
        <v>13.02</v>
      </c>
      <c r="Z1722">
        <v>64.989999999999995</v>
      </c>
      <c r="AA1722">
        <v>3.9</v>
      </c>
      <c r="AB1722">
        <v>17.262222220000002</v>
      </c>
      <c r="AC1722">
        <v>89.94</v>
      </c>
      <c r="AD1722" s="1">
        <v>42809</v>
      </c>
      <c r="AE1722" t="s">
        <v>115</v>
      </c>
    </row>
    <row r="1723" spans="1:31" x14ac:dyDescent="0.3">
      <c r="A1723" t="s">
        <v>42</v>
      </c>
      <c r="B1723" t="s">
        <v>32</v>
      </c>
      <c r="C1723">
        <v>59</v>
      </c>
      <c r="D1723">
        <v>492</v>
      </c>
      <c r="E1723">
        <v>9</v>
      </c>
      <c r="F1723">
        <v>25</v>
      </c>
      <c r="G1723">
        <v>64.989999999999995</v>
      </c>
      <c r="H1723">
        <v>584.91</v>
      </c>
      <c r="I1723">
        <v>17.262222220000002</v>
      </c>
      <c r="J1723">
        <v>2</v>
      </c>
      <c r="K1723">
        <v>200</v>
      </c>
      <c r="L1723">
        <v>3.9</v>
      </c>
      <c r="M1723">
        <v>23</v>
      </c>
      <c r="N1723">
        <v>8</v>
      </c>
      <c r="O1723">
        <v>1</v>
      </c>
      <c r="P1723">
        <v>3</v>
      </c>
      <c r="Q1723">
        <v>2017</v>
      </c>
      <c r="R1723">
        <v>11.5</v>
      </c>
      <c r="S1723">
        <v>3960</v>
      </c>
      <c r="T1723">
        <v>19.989999999999998</v>
      </c>
      <c r="U1723">
        <v>4.3</v>
      </c>
      <c r="V1723">
        <v>13.81888889</v>
      </c>
      <c r="W1723">
        <v>89.99</v>
      </c>
      <c r="X1723">
        <v>4.0999999999999996</v>
      </c>
      <c r="Y1723">
        <v>13.02</v>
      </c>
      <c r="Z1723">
        <v>64.989999999999995</v>
      </c>
      <c r="AA1723">
        <v>3.9</v>
      </c>
      <c r="AB1723">
        <v>17.262222220000002</v>
      </c>
      <c r="AC1723">
        <v>64.989999999999995</v>
      </c>
      <c r="AD1723" s="1">
        <v>42809</v>
      </c>
      <c r="AE1723" t="s">
        <v>115</v>
      </c>
    </row>
    <row r="1724" spans="1:31" x14ac:dyDescent="0.3">
      <c r="A1724" t="s">
        <v>63</v>
      </c>
      <c r="B1724" t="s">
        <v>30</v>
      </c>
      <c r="C1724">
        <v>59</v>
      </c>
      <c r="D1724">
        <v>1893</v>
      </c>
      <c r="E1724">
        <v>3</v>
      </c>
      <c r="F1724">
        <v>3</v>
      </c>
      <c r="G1724">
        <v>159.99</v>
      </c>
      <c r="H1724">
        <v>479.97</v>
      </c>
      <c r="I1724">
        <v>33.4</v>
      </c>
      <c r="J1724">
        <v>1</v>
      </c>
      <c r="K1724">
        <v>6550</v>
      </c>
      <c r="L1724">
        <v>4.2</v>
      </c>
      <c r="M1724">
        <v>23</v>
      </c>
      <c r="N1724">
        <v>8</v>
      </c>
      <c r="O1724">
        <v>1</v>
      </c>
      <c r="P1724">
        <v>3</v>
      </c>
      <c r="Q1724">
        <v>2017</v>
      </c>
      <c r="R1724">
        <v>10.542091839999999</v>
      </c>
      <c r="S1724">
        <v>8000</v>
      </c>
      <c r="T1724">
        <v>159.99</v>
      </c>
      <c r="U1724">
        <v>4.2</v>
      </c>
      <c r="V1724">
        <v>33.4</v>
      </c>
      <c r="W1724">
        <v>159.99</v>
      </c>
      <c r="X1724">
        <v>4.2</v>
      </c>
      <c r="Y1724">
        <v>33.4</v>
      </c>
      <c r="Z1724">
        <v>159.99</v>
      </c>
      <c r="AA1724">
        <v>4.2</v>
      </c>
      <c r="AB1724">
        <v>33.4</v>
      </c>
      <c r="AC1724">
        <v>159.99</v>
      </c>
      <c r="AD1724" s="1">
        <v>42808</v>
      </c>
      <c r="AE1724" t="s">
        <v>123</v>
      </c>
    </row>
    <row r="1725" spans="1:31" x14ac:dyDescent="0.3">
      <c r="A1725" t="s">
        <v>53</v>
      </c>
      <c r="B1725" t="s">
        <v>36</v>
      </c>
      <c r="C1725">
        <v>47</v>
      </c>
      <c r="D1725">
        <v>1893</v>
      </c>
      <c r="E1725">
        <v>11</v>
      </c>
      <c r="F1725">
        <v>21</v>
      </c>
      <c r="G1725">
        <v>99.990000000000009</v>
      </c>
      <c r="H1725">
        <v>1099.8900000000001</v>
      </c>
      <c r="I1725">
        <v>35.24</v>
      </c>
      <c r="J1725">
        <v>1</v>
      </c>
      <c r="K1725">
        <v>6050</v>
      </c>
      <c r="L1725">
        <v>4.0999999999999996</v>
      </c>
      <c r="M1725">
        <v>23</v>
      </c>
      <c r="N1725">
        <v>8</v>
      </c>
      <c r="O1725">
        <v>1</v>
      </c>
      <c r="P1725">
        <v>3</v>
      </c>
      <c r="Q1725">
        <v>2017</v>
      </c>
      <c r="R1725">
        <v>11.83035714</v>
      </c>
      <c r="S1725">
        <v>8000</v>
      </c>
      <c r="T1725">
        <v>99.99</v>
      </c>
      <c r="U1725">
        <v>4.0999999999999996</v>
      </c>
      <c r="V1725">
        <v>30.539090909999999</v>
      </c>
      <c r="W1725">
        <v>99.99</v>
      </c>
      <c r="X1725">
        <v>4.0999999999999996</v>
      </c>
      <c r="Y1725">
        <v>30.539090909999999</v>
      </c>
      <c r="Z1725">
        <v>99.99</v>
      </c>
      <c r="AA1725">
        <v>4.0999999999999996</v>
      </c>
      <c r="AB1725">
        <v>30.539090909999999</v>
      </c>
      <c r="AC1725">
        <v>99.99</v>
      </c>
      <c r="AD1725" s="1">
        <v>42808</v>
      </c>
      <c r="AE1725" t="s">
        <v>124</v>
      </c>
    </row>
    <row r="1726" spans="1:31" x14ac:dyDescent="0.3">
      <c r="A1726" t="s">
        <v>47</v>
      </c>
      <c r="B1726" t="s">
        <v>32</v>
      </c>
      <c r="C1726">
        <v>51</v>
      </c>
      <c r="D1726">
        <v>625</v>
      </c>
      <c r="E1726">
        <v>2</v>
      </c>
      <c r="F1726">
        <v>25</v>
      </c>
      <c r="G1726">
        <v>349.9</v>
      </c>
      <c r="H1726">
        <v>699.8</v>
      </c>
      <c r="I1726">
        <v>21.274999999999999</v>
      </c>
      <c r="J1726">
        <v>1</v>
      </c>
      <c r="K1726">
        <v>900</v>
      </c>
      <c r="L1726">
        <v>4.3</v>
      </c>
      <c r="M1726">
        <v>23</v>
      </c>
      <c r="N1726">
        <v>8</v>
      </c>
      <c r="O1726">
        <v>1</v>
      </c>
      <c r="P1726">
        <v>3</v>
      </c>
      <c r="Q1726">
        <v>2017</v>
      </c>
      <c r="R1726">
        <v>10.801630429999999</v>
      </c>
      <c r="S1726">
        <v>11400</v>
      </c>
      <c r="T1726">
        <v>19.989999999999998</v>
      </c>
      <c r="U1726">
        <v>4.3</v>
      </c>
      <c r="V1726">
        <v>13.81888889</v>
      </c>
      <c r="W1726">
        <v>89.99</v>
      </c>
      <c r="X1726">
        <v>4.0999999999999996</v>
      </c>
      <c r="Y1726">
        <v>13.02</v>
      </c>
      <c r="Z1726">
        <v>64.989999999999995</v>
      </c>
      <c r="AA1726">
        <v>3.9</v>
      </c>
      <c r="AB1726">
        <v>17.262222220000002</v>
      </c>
      <c r="AC1726">
        <v>349.9</v>
      </c>
      <c r="AD1726" s="1">
        <v>42808</v>
      </c>
      <c r="AE1726" t="s">
        <v>114</v>
      </c>
    </row>
    <row r="1727" spans="1:31" x14ac:dyDescent="0.3">
      <c r="A1727" t="s">
        <v>45</v>
      </c>
      <c r="B1727" t="s">
        <v>33</v>
      </c>
      <c r="C1727">
        <v>35</v>
      </c>
      <c r="D1727">
        <v>514</v>
      </c>
      <c r="E1727">
        <v>5</v>
      </c>
      <c r="F1727">
        <v>6</v>
      </c>
      <c r="G1727">
        <v>241.006</v>
      </c>
      <c r="H1727">
        <v>1205.03</v>
      </c>
      <c r="I1727">
        <v>21.318000000000001</v>
      </c>
      <c r="J1727">
        <v>2</v>
      </c>
      <c r="K1727">
        <v>4338</v>
      </c>
      <c r="L1727">
        <v>3.8</v>
      </c>
      <c r="M1727">
        <v>23</v>
      </c>
      <c r="N1727">
        <v>8</v>
      </c>
      <c r="O1727">
        <v>1</v>
      </c>
      <c r="P1727">
        <v>3</v>
      </c>
      <c r="Q1727">
        <v>2017</v>
      </c>
      <c r="R1727">
        <v>17.620075549999999</v>
      </c>
      <c r="S1727">
        <v>2856</v>
      </c>
      <c r="T1727">
        <v>241.006</v>
      </c>
      <c r="U1727">
        <v>3.8</v>
      </c>
      <c r="V1727">
        <v>21.318000000000001</v>
      </c>
      <c r="W1727">
        <v>241.006</v>
      </c>
      <c r="X1727">
        <v>3.8</v>
      </c>
      <c r="Y1727">
        <v>21.318000000000001</v>
      </c>
      <c r="Z1727">
        <v>241.006</v>
      </c>
      <c r="AA1727">
        <v>3.8</v>
      </c>
      <c r="AB1727">
        <v>21.318000000000001</v>
      </c>
      <c r="AC1727">
        <v>240.95599999999999</v>
      </c>
      <c r="AD1727" s="1">
        <v>42808</v>
      </c>
      <c r="AE1727" t="s">
        <v>123</v>
      </c>
    </row>
    <row r="1728" spans="1:31" x14ac:dyDescent="0.3">
      <c r="A1728" t="s">
        <v>42</v>
      </c>
      <c r="B1728" t="s">
        <v>32</v>
      </c>
      <c r="C1728">
        <v>59</v>
      </c>
      <c r="D1728">
        <v>492</v>
      </c>
      <c r="E1728">
        <v>9</v>
      </c>
      <c r="F1728">
        <v>25</v>
      </c>
      <c r="G1728">
        <v>64.989999999999995</v>
      </c>
      <c r="H1728">
        <v>584.91</v>
      </c>
      <c r="I1728">
        <v>17.262222220000002</v>
      </c>
      <c r="J1728">
        <v>2</v>
      </c>
      <c r="K1728">
        <v>200</v>
      </c>
      <c r="L1728">
        <v>3.9</v>
      </c>
      <c r="M1728">
        <v>23</v>
      </c>
      <c r="N1728">
        <v>8</v>
      </c>
      <c r="O1728">
        <v>1</v>
      </c>
      <c r="P1728">
        <v>3</v>
      </c>
      <c r="Q1728">
        <v>2017</v>
      </c>
      <c r="R1728">
        <v>11.5</v>
      </c>
      <c r="S1728">
        <v>3960</v>
      </c>
      <c r="T1728">
        <v>19.989999999999998</v>
      </c>
      <c r="U1728">
        <v>4.3</v>
      </c>
      <c r="V1728">
        <v>13.81888889</v>
      </c>
      <c r="W1728">
        <v>89.99</v>
      </c>
      <c r="X1728">
        <v>4.0999999999999996</v>
      </c>
      <c r="Y1728">
        <v>13.02</v>
      </c>
      <c r="Z1728">
        <v>64.989999999999995</v>
      </c>
      <c r="AA1728">
        <v>3.9</v>
      </c>
      <c r="AB1728">
        <v>17.262222220000002</v>
      </c>
      <c r="AC1728">
        <v>64.989999999999995</v>
      </c>
      <c r="AD1728" s="1">
        <v>42808</v>
      </c>
      <c r="AE1728" t="s">
        <v>115</v>
      </c>
    </row>
    <row r="1729" spans="1:31" x14ac:dyDescent="0.3">
      <c r="A1729" t="s">
        <v>55</v>
      </c>
      <c r="B1729" t="s">
        <v>40</v>
      </c>
      <c r="C1729">
        <v>54</v>
      </c>
      <c r="D1729">
        <v>1012</v>
      </c>
      <c r="E1729">
        <v>14</v>
      </c>
      <c r="F1729">
        <v>22</v>
      </c>
      <c r="G1729">
        <v>99.99</v>
      </c>
      <c r="H1729">
        <v>1399.86</v>
      </c>
      <c r="I1729">
        <v>16.644285709999998</v>
      </c>
      <c r="J1729">
        <v>1</v>
      </c>
      <c r="K1729">
        <v>1200</v>
      </c>
      <c r="L1729">
        <v>4.2</v>
      </c>
      <c r="M1729">
        <v>23</v>
      </c>
      <c r="N1729">
        <v>8</v>
      </c>
      <c r="O1729">
        <v>1</v>
      </c>
      <c r="P1729">
        <v>3</v>
      </c>
      <c r="Q1729">
        <v>2017</v>
      </c>
      <c r="R1729">
        <v>17.41741742</v>
      </c>
      <c r="S1729">
        <v>15750</v>
      </c>
      <c r="T1729">
        <v>99.99</v>
      </c>
      <c r="U1729">
        <v>4.2</v>
      </c>
      <c r="V1729">
        <v>16.644285709999998</v>
      </c>
      <c r="W1729">
        <v>129.99</v>
      </c>
      <c r="X1729">
        <v>4.3</v>
      </c>
      <c r="Y1729">
        <v>18.778749999999999</v>
      </c>
      <c r="Z1729">
        <v>99.99</v>
      </c>
      <c r="AA1729">
        <v>4.2</v>
      </c>
      <c r="AB1729">
        <v>16.644285709999998</v>
      </c>
      <c r="AC1729">
        <v>85.704285709999994</v>
      </c>
      <c r="AD1729" s="1">
        <v>42807</v>
      </c>
      <c r="AE1729" t="s">
        <v>122</v>
      </c>
    </row>
    <row r="1730" spans="1:31" x14ac:dyDescent="0.3">
      <c r="A1730" t="s">
        <v>78</v>
      </c>
      <c r="B1730" t="s">
        <v>36</v>
      </c>
      <c r="C1730">
        <v>58</v>
      </c>
      <c r="D1730">
        <v>1893</v>
      </c>
      <c r="E1730">
        <v>5</v>
      </c>
      <c r="F1730">
        <v>21</v>
      </c>
      <c r="G1730">
        <v>99.99</v>
      </c>
      <c r="H1730">
        <v>499.95</v>
      </c>
      <c r="I1730">
        <v>31.946000000000002</v>
      </c>
      <c r="J1730">
        <v>1</v>
      </c>
      <c r="K1730">
        <v>5950</v>
      </c>
      <c r="L1730">
        <v>4.3</v>
      </c>
      <c r="M1730">
        <v>23</v>
      </c>
      <c r="N1730">
        <v>8</v>
      </c>
      <c r="O1730">
        <v>1</v>
      </c>
      <c r="P1730">
        <v>3</v>
      </c>
      <c r="Q1730">
        <v>2017</v>
      </c>
      <c r="R1730">
        <v>8.5510204079999994</v>
      </c>
      <c r="S1730">
        <v>8000</v>
      </c>
      <c r="T1730">
        <v>99.99</v>
      </c>
      <c r="U1730">
        <v>4.3</v>
      </c>
      <c r="V1730">
        <v>31.946000000000002</v>
      </c>
      <c r="W1730">
        <v>99.99</v>
      </c>
      <c r="X1730">
        <v>4.3</v>
      </c>
      <c r="Y1730">
        <v>31.946000000000002</v>
      </c>
      <c r="Z1730">
        <v>99.99</v>
      </c>
      <c r="AA1730">
        <v>4.3</v>
      </c>
      <c r="AB1730">
        <v>31.946000000000002</v>
      </c>
      <c r="AC1730">
        <v>99.99</v>
      </c>
      <c r="AD1730" s="1">
        <v>42807</v>
      </c>
      <c r="AE1730" t="s">
        <v>123</v>
      </c>
    </row>
    <row r="1731" spans="1:31" x14ac:dyDescent="0.3">
      <c r="A1731" t="s">
        <v>55</v>
      </c>
      <c r="B1731" t="s">
        <v>40</v>
      </c>
      <c r="C1731">
        <v>54</v>
      </c>
      <c r="D1731">
        <v>1012</v>
      </c>
      <c r="E1731">
        <v>14</v>
      </c>
      <c r="F1731">
        <v>22</v>
      </c>
      <c r="G1731">
        <v>99.99</v>
      </c>
      <c r="H1731">
        <v>1399.86</v>
      </c>
      <c r="I1731">
        <v>16.644285709999998</v>
      </c>
      <c r="J1731">
        <v>1</v>
      </c>
      <c r="K1731">
        <v>1200</v>
      </c>
      <c r="L1731">
        <v>4.2</v>
      </c>
      <c r="M1731">
        <v>23</v>
      </c>
      <c r="N1731">
        <v>8</v>
      </c>
      <c r="O1731">
        <v>1</v>
      </c>
      <c r="P1731">
        <v>3</v>
      </c>
      <c r="Q1731">
        <v>2017</v>
      </c>
      <c r="R1731">
        <v>17.41741742</v>
      </c>
      <c r="S1731">
        <v>15750</v>
      </c>
      <c r="T1731">
        <v>99.99</v>
      </c>
      <c r="U1731">
        <v>4.2</v>
      </c>
      <c r="V1731">
        <v>16.644285709999998</v>
      </c>
      <c r="W1731">
        <v>129.99</v>
      </c>
      <c r="X1731">
        <v>4.3</v>
      </c>
      <c r="Y1731">
        <v>18.778749999999999</v>
      </c>
      <c r="Z1731">
        <v>99.99</v>
      </c>
      <c r="AA1731">
        <v>4.2</v>
      </c>
      <c r="AB1731">
        <v>16.644285709999998</v>
      </c>
      <c r="AC1731">
        <v>85.704285709999994</v>
      </c>
      <c r="AD1731" s="1">
        <v>42805</v>
      </c>
      <c r="AE1731" t="s">
        <v>122</v>
      </c>
    </row>
    <row r="1732" spans="1:31" x14ac:dyDescent="0.3">
      <c r="A1732" t="s">
        <v>53</v>
      </c>
      <c r="B1732" t="s">
        <v>36</v>
      </c>
      <c r="C1732">
        <v>47</v>
      </c>
      <c r="D1732">
        <v>1893</v>
      </c>
      <c r="E1732">
        <v>11</v>
      </c>
      <c r="F1732">
        <v>21</v>
      </c>
      <c r="G1732">
        <v>99.990000000000009</v>
      </c>
      <c r="H1732">
        <v>1099.8900000000001</v>
      </c>
      <c r="I1732">
        <v>35.24</v>
      </c>
      <c r="J1732">
        <v>1</v>
      </c>
      <c r="K1732">
        <v>6050</v>
      </c>
      <c r="L1732">
        <v>4.0999999999999996</v>
      </c>
      <c r="M1732">
        <v>23</v>
      </c>
      <c r="N1732">
        <v>8</v>
      </c>
      <c r="O1732">
        <v>1</v>
      </c>
      <c r="P1732">
        <v>3</v>
      </c>
      <c r="Q1732">
        <v>2017</v>
      </c>
      <c r="R1732">
        <v>11.83035714</v>
      </c>
      <c r="S1732">
        <v>8000</v>
      </c>
      <c r="T1732">
        <v>99.99</v>
      </c>
      <c r="U1732">
        <v>4.0999999999999996</v>
      </c>
      <c r="V1732">
        <v>30.539090909999999</v>
      </c>
      <c r="W1732">
        <v>99.99</v>
      </c>
      <c r="X1732">
        <v>4.0999999999999996</v>
      </c>
      <c r="Y1732">
        <v>30.539090909999999</v>
      </c>
      <c r="Z1732">
        <v>99.99</v>
      </c>
      <c r="AA1732">
        <v>4.0999999999999996</v>
      </c>
      <c r="AB1732">
        <v>30.539090909999999</v>
      </c>
      <c r="AC1732">
        <v>99.99</v>
      </c>
      <c r="AD1732" s="1">
        <v>42805</v>
      </c>
      <c r="AE1732" t="s">
        <v>124</v>
      </c>
    </row>
    <row r="1733" spans="1:31" x14ac:dyDescent="0.3">
      <c r="A1733" t="s">
        <v>78</v>
      </c>
      <c r="B1733" t="s">
        <v>36</v>
      </c>
      <c r="C1733">
        <v>58</v>
      </c>
      <c r="D1733">
        <v>1893</v>
      </c>
      <c r="E1733">
        <v>5</v>
      </c>
      <c r="F1733">
        <v>21</v>
      </c>
      <c r="G1733">
        <v>99.99</v>
      </c>
      <c r="H1733">
        <v>499.95</v>
      </c>
      <c r="I1733">
        <v>31.946000000000002</v>
      </c>
      <c r="J1733">
        <v>1</v>
      </c>
      <c r="K1733">
        <v>5950</v>
      </c>
      <c r="L1733">
        <v>4.3</v>
      </c>
      <c r="M1733">
        <v>23</v>
      </c>
      <c r="N1733">
        <v>8</v>
      </c>
      <c r="O1733">
        <v>1</v>
      </c>
      <c r="P1733">
        <v>3</v>
      </c>
      <c r="Q1733">
        <v>2017</v>
      </c>
      <c r="R1733">
        <v>8.5510204079999994</v>
      </c>
      <c r="S1733">
        <v>8000</v>
      </c>
      <c r="T1733">
        <v>99.99</v>
      </c>
      <c r="U1733">
        <v>4.3</v>
      </c>
      <c r="V1733">
        <v>31.946000000000002</v>
      </c>
      <c r="W1733">
        <v>99.99</v>
      </c>
      <c r="X1733">
        <v>4.3</v>
      </c>
      <c r="Y1733">
        <v>31.946000000000002</v>
      </c>
      <c r="Z1733">
        <v>99.99</v>
      </c>
      <c r="AA1733">
        <v>4.3</v>
      </c>
      <c r="AB1733">
        <v>31.946000000000002</v>
      </c>
      <c r="AC1733">
        <v>99.99</v>
      </c>
      <c r="AD1733" s="1">
        <v>42805</v>
      </c>
      <c r="AE1733" t="s">
        <v>123</v>
      </c>
    </row>
    <row r="1734" spans="1:31" x14ac:dyDescent="0.3">
      <c r="A1734" t="s">
        <v>42</v>
      </c>
      <c r="B1734" t="s">
        <v>32</v>
      </c>
      <c r="C1734">
        <v>59</v>
      </c>
      <c r="D1734">
        <v>492</v>
      </c>
      <c r="E1734">
        <v>9</v>
      </c>
      <c r="F1734">
        <v>25</v>
      </c>
      <c r="G1734">
        <v>64.989999999999995</v>
      </c>
      <c r="H1734">
        <v>584.91</v>
      </c>
      <c r="I1734">
        <v>17.262222220000002</v>
      </c>
      <c r="J1734">
        <v>2</v>
      </c>
      <c r="K1734">
        <v>200</v>
      </c>
      <c r="L1734">
        <v>3.9</v>
      </c>
      <c r="M1734">
        <v>23</v>
      </c>
      <c r="N1734">
        <v>8</v>
      </c>
      <c r="O1734">
        <v>1</v>
      </c>
      <c r="P1734">
        <v>3</v>
      </c>
      <c r="Q1734">
        <v>2017</v>
      </c>
      <c r="R1734">
        <v>11.5</v>
      </c>
      <c r="S1734">
        <v>3960</v>
      </c>
      <c r="T1734">
        <v>19.989999999999998</v>
      </c>
      <c r="U1734">
        <v>4.3</v>
      </c>
      <c r="V1734">
        <v>13.81888889</v>
      </c>
      <c r="W1734">
        <v>89.99</v>
      </c>
      <c r="X1734">
        <v>4.0999999999999996</v>
      </c>
      <c r="Y1734">
        <v>13.02</v>
      </c>
      <c r="Z1734">
        <v>64.989999999999995</v>
      </c>
      <c r="AA1734">
        <v>3.9</v>
      </c>
      <c r="AB1734">
        <v>17.262222220000002</v>
      </c>
      <c r="AC1734">
        <v>64.989999999999995</v>
      </c>
      <c r="AD1734" s="1">
        <v>42805</v>
      </c>
      <c r="AE1734" t="s">
        <v>115</v>
      </c>
    </row>
    <row r="1735" spans="1:31" x14ac:dyDescent="0.3">
      <c r="A1735" t="s">
        <v>55</v>
      </c>
      <c r="B1735" t="s">
        <v>40</v>
      </c>
      <c r="C1735">
        <v>54</v>
      </c>
      <c r="D1735">
        <v>1012</v>
      </c>
      <c r="E1735">
        <v>14</v>
      </c>
      <c r="F1735">
        <v>22</v>
      </c>
      <c r="G1735">
        <v>99.99</v>
      </c>
      <c r="H1735">
        <v>1399.86</v>
      </c>
      <c r="I1735">
        <v>16.644285709999998</v>
      </c>
      <c r="J1735">
        <v>1</v>
      </c>
      <c r="K1735">
        <v>1200</v>
      </c>
      <c r="L1735">
        <v>4.2</v>
      </c>
      <c r="M1735">
        <v>23</v>
      </c>
      <c r="N1735">
        <v>8</v>
      </c>
      <c r="O1735">
        <v>1</v>
      </c>
      <c r="P1735">
        <v>3</v>
      </c>
      <c r="Q1735">
        <v>2017</v>
      </c>
      <c r="R1735">
        <v>17.41741742</v>
      </c>
      <c r="S1735">
        <v>15750</v>
      </c>
      <c r="T1735">
        <v>99.99</v>
      </c>
      <c r="U1735">
        <v>4.2</v>
      </c>
      <c r="V1735">
        <v>16.644285709999998</v>
      </c>
      <c r="W1735">
        <v>129.99</v>
      </c>
      <c r="X1735">
        <v>4.3</v>
      </c>
      <c r="Y1735">
        <v>18.778749999999999</v>
      </c>
      <c r="Z1735">
        <v>99.99</v>
      </c>
      <c r="AA1735">
        <v>4.2</v>
      </c>
      <c r="AB1735">
        <v>16.644285709999998</v>
      </c>
      <c r="AC1735">
        <v>85.704285709999994</v>
      </c>
      <c r="AD1735" s="1">
        <v>42804</v>
      </c>
      <c r="AE1735" t="s">
        <v>122</v>
      </c>
    </row>
    <row r="1736" spans="1:31" x14ac:dyDescent="0.3">
      <c r="A1736" t="s">
        <v>78</v>
      </c>
      <c r="B1736" t="s">
        <v>36</v>
      </c>
      <c r="C1736">
        <v>58</v>
      </c>
      <c r="D1736">
        <v>1893</v>
      </c>
      <c r="E1736">
        <v>5</v>
      </c>
      <c r="F1736">
        <v>21</v>
      </c>
      <c r="G1736">
        <v>99.99</v>
      </c>
      <c r="H1736">
        <v>499.95</v>
      </c>
      <c r="I1736">
        <v>31.946000000000002</v>
      </c>
      <c r="J1736">
        <v>1</v>
      </c>
      <c r="K1736">
        <v>5950</v>
      </c>
      <c r="L1736">
        <v>4.3</v>
      </c>
      <c r="M1736">
        <v>23</v>
      </c>
      <c r="N1736">
        <v>8</v>
      </c>
      <c r="O1736">
        <v>1</v>
      </c>
      <c r="P1736">
        <v>3</v>
      </c>
      <c r="Q1736">
        <v>2017</v>
      </c>
      <c r="R1736">
        <v>8.5510204079999994</v>
      </c>
      <c r="S1736">
        <v>8000</v>
      </c>
      <c r="T1736">
        <v>99.99</v>
      </c>
      <c r="U1736">
        <v>4.3</v>
      </c>
      <c r="V1736">
        <v>31.946000000000002</v>
      </c>
      <c r="W1736">
        <v>99.99</v>
      </c>
      <c r="X1736">
        <v>4.3</v>
      </c>
      <c r="Y1736">
        <v>31.946000000000002</v>
      </c>
      <c r="Z1736">
        <v>99.99</v>
      </c>
      <c r="AA1736">
        <v>4.3</v>
      </c>
      <c r="AB1736">
        <v>31.946000000000002</v>
      </c>
      <c r="AC1736">
        <v>99.99</v>
      </c>
      <c r="AD1736" s="1">
        <v>42804</v>
      </c>
      <c r="AE1736" t="s">
        <v>123</v>
      </c>
    </row>
    <row r="1737" spans="1:31" x14ac:dyDescent="0.3">
      <c r="A1737" t="s">
        <v>63</v>
      </c>
      <c r="B1737" t="s">
        <v>30</v>
      </c>
      <c r="C1737">
        <v>59</v>
      </c>
      <c r="D1737">
        <v>1893</v>
      </c>
      <c r="E1737">
        <v>3</v>
      </c>
      <c r="F1737">
        <v>3</v>
      </c>
      <c r="G1737">
        <v>159.99</v>
      </c>
      <c r="H1737">
        <v>479.97</v>
      </c>
      <c r="I1737">
        <v>33.4</v>
      </c>
      <c r="J1737">
        <v>1</v>
      </c>
      <c r="K1737">
        <v>6550</v>
      </c>
      <c r="L1737">
        <v>4.2</v>
      </c>
      <c r="M1737">
        <v>23</v>
      </c>
      <c r="N1737">
        <v>8</v>
      </c>
      <c r="O1737">
        <v>1</v>
      </c>
      <c r="P1737">
        <v>3</v>
      </c>
      <c r="Q1737">
        <v>2017</v>
      </c>
      <c r="R1737">
        <v>10.542091839999999</v>
      </c>
      <c r="S1737">
        <v>8000</v>
      </c>
      <c r="T1737">
        <v>159.99</v>
      </c>
      <c r="U1737">
        <v>4.2</v>
      </c>
      <c r="V1737">
        <v>33.4</v>
      </c>
      <c r="W1737">
        <v>159.99</v>
      </c>
      <c r="X1737">
        <v>4.2</v>
      </c>
      <c r="Y1737">
        <v>33.4</v>
      </c>
      <c r="Z1737">
        <v>159.99</v>
      </c>
      <c r="AA1737">
        <v>4.2</v>
      </c>
      <c r="AB1737">
        <v>33.4</v>
      </c>
      <c r="AC1737">
        <v>159.99</v>
      </c>
      <c r="AD1737" s="1">
        <v>42803</v>
      </c>
      <c r="AE1737" t="s">
        <v>123</v>
      </c>
    </row>
    <row r="1738" spans="1:31" x14ac:dyDescent="0.3">
      <c r="A1738" t="s">
        <v>62</v>
      </c>
      <c r="B1738" t="s">
        <v>32</v>
      </c>
      <c r="C1738">
        <v>48</v>
      </c>
      <c r="D1738">
        <v>575</v>
      </c>
      <c r="E1738">
        <v>9</v>
      </c>
      <c r="F1738">
        <v>25</v>
      </c>
      <c r="G1738">
        <v>19.989999999999998</v>
      </c>
      <c r="H1738">
        <v>179.91</v>
      </c>
      <c r="I1738">
        <v>13.81888889</v>
      </c>
      <c r="J1738">
        <v>1</v>
      </c>
      <c r="K1738">
        <v>100</v>
      </c>
      <c r="L1738">
        <v>4.3</v>
      </c>
      <c r="M1738">
        <v>23</v>
      </c>
      <c r="N1738">
        <v>8</v>
      </c>
      <c r="O1738">
        <v>1</v>
      </c>
      <c r="P1738">
        <v>3</v>
      </c>
      <c r="Q1738">
        <v>2017</v>
      </c>
      <c r="R1738">
        <v>9.1428571430000005</v>
      </c>
      <c r="S1738">
        <v>4500</v>
      </c>
      <c r="T1738">
        <v>19.989999999999998</v>
      </c>
      <c r="U1738">
        <v>4.3</v>
      </c>
      <c r="V1738">
        <v>13.81888889</v>
      </c>
      <c r="W1738">
        <v>89.99</v>
      </c>
      <c r="X1738">
        <v>4.0999999999999996</v>
      </c>
      <c r="Y1738">
        <v>13.02</v>
      </c>
      <c r="Z1738">
        <v>64.989999999999995</v>
      </c>
      <c r="AA1738">
        <v>3.9</v>
      </c>
      <c r="AB1738">
        <v>17.262222220000002</v>
      </c>
      <c r="AC1738">
        <v>19.989999999999998</v>
      </c>
      <c r="AD1738" s="1">
        <v>42803</v>
      </c>
      <c r="AE1738" t="s">
        <v>122</v>
      </c>
    </row>
    <row r="1739" spans="1:31" x14ac:dyDescent="0.3">
      <c r="A1739" t="s">
        <v>73</v>
      </c>
      <c r="B1739" t="s">
        <v>26</v>
      </c>
      <c r="C1739">
        <v>54</v>
      </c>
      <c r="D1739">
        <v>245</v>
      </c>
      <c r="E1739">
        <v>22</v>
      </c>
      <c r="F1739">
        <v>20</v>
      </c>
      <c r="G1739">
        <v>89.899999999999991</v>
      </c>
      <c r="H1739">
        <v>1977.8</v>
      </c>
      <c r="I1739">
        <v>13.65272727</v>
      </c>
      <c r="J1739">
        <v>1</v>
      </c>
      <c r="K1739">
        <v>1383</v>
      </c>
      <c r="L1739">
        <v>3.9</v>
      </c>
      <c r="M1739">
        <v>23</v>
      </c>
      <c r="N1739">
        <v>8</v>
      </c>
      <c r="O1739">
        <v>1</v>
      </c>
      <c r="P1739">
        <v>3</v>
      </c>
      <c r="Q1739">
        <v>2017</v>
      </c>
      <c r="R1739">
        <v>9.7046918519999998</v>
      </c>
      <c r="S1739">
        <v>20000</v>
      </c>
      <c r="T1739">
        <v>89.9</v>
      </c>
      <c r="U1739">
        <v>3.9</v>
      </c>
      <c r="V1739">
        <v>13.65272727</v>
      </c>
      <c r="W1739">
        <v>89.9</v>
      </c>
      <c r="X1739">
        <v>3.9</v>
      </c>
      <c r="Y1739">
        <v>13.65272727</v>
      </c>
      <c r="Z1739">
        <v>89.9</v>
      </c>
      <c r="AA1739">
        <v>3.9</v>
      </c>
      <c r="AB1739">
        <v>13.65272727</v>
      </c>
      <c r="AC1739">
        <v>89.9</v>
      </c>
      <c r="AD1739" s="1">
        <v>42803</v>
      </c>
      <c r="AE1739" t="s">
        <v>123</v>
      </c>
    </row>
    <row r="1740" spans="1:31" x14ac:dyDescent="0.3">
      <c r="A1740" t="s">
        <v>43</v>
      </c>
      <c r="B1740" t="s">
        <v>33</v>
      </c>
      <c r="C1740">
        <v>59</v>
      </c>
      <c r="D1740">
        <v>319</v>
      </c>
      <c r="E1740">
        <v>1</v>
      </c>
      <c r="F1740">
        <v>34</v>
      </c>
      <c r="G1740">
        <v>78</v>
      </c>
      <c r="H1740">
        <v>78</v>
      </c>
      <c r="I1740">
        <v>17.98</v>
      </c>
      <c r="J1740">
        <v>4</v>
      </c>
      <c r="K1740">
        <v>250</v>
      </c>
      <c r="L1740">
        <v>3.9</v>
      </c>
      <c r="M1740">
        <v>23</v>
      </c>
      <c r="N1740">
        <v>8</v>
      </c>
      <c r="O1740">
        <v>1</v>
      </c>
      <c r="P1740">
        <v>3</v>
      </c>
      <c r="Q1740">
        <v>2017</v>
      </c>
      <c r="R1740">
        <v>2.7406646110000001</v>
      </c>
      <c r="S1740">
        <v>640</v>
      </c>
      <c r="T1740">
        <v>78</v>
      </c>
      <c r="U1740">
        <v>3.9</v>
      </c>
      <c r="V1740">
        <v>17.98</v>
      </c>
      <c r="W1740">
        <v>78</v>
      </c>
      <c r="X1740">
        <v>3.9</v>
      </c>
      <c r="Y1740">
        <v>17.98</v>
      </c>
      <c r="Z1740">
        <v>241.006</v>
      </c>
      <c r="AA1740">
        <v>3.8</v>
      </c>
      <c r="AB1740">
        <v>21.318000000000001</v>
      </c>
      <c r="AC1740">
        <v>77.95</v>
      </c>
      <c r="AD1740" s="1">
        <v>42803</v>
      </c>
      <c r="AE1740" t="s">
        <v>122</v>
      </c>
    </row>
    <row r="1741" spans="1:31" x14ac:dyDescent="0.3">
      <c r="A1741" t="s">
        <v>55</v>
      </c>
      <c r="B1741" t="s">
        <v>40</v>
      </c>
      <c r="C1741">
        <v>54</v>
      </c>
      <c r="D1741">
        <v>1012</v>
      </c>
      <c r="E1741">
        <v>14</v>
      </c>
      <c r="F1741">
        <v>22</v>
      </c>
      <c r="G1741">
        <v>99.99</v>
      </c>
      <c r="H1741">
        <v>1399.86</v>
      </c>
      <c r="I1741">
        <v>16.644285709999998</v>
      </c>
      <c r="J1741">
        <v>1</v>
      </c>
      <c r="K1741">
        <v>1200</v>
      </c>
      <c r="L1741">
        <v>4.2</v>
      </c>
      <c r="M1741">
        <v>23</v>
      </c>
      <c r="N1741">
        <v>8</v>
      </c>
      <c r="O1741">
        <v>1</v>
      </c>
      <c r="P1741">
        <v>3</v>
      </c>
      <c r="Q1741">
        <v>2017</v>
      </c>
      <c r="R1741">
        <v>17.41741742</v>
      </c>
      <c r="S1741">
        <v>15750</v>
      </c>
      <c r="T1741">
        <v>99.99</v>
      </c>
      <c r="U1741">
        <v>4.2</v>
      </c>
      <c r="V1741">
        <v>16.644285709999998</v>
      </c>
      <c r="W1741">
        <v>129.99</v>
      </c>
      <c r="X1741">
        <v>4.3</v>
      </c>
      <c r="Y1741">
        <v>18.778749999999999</v>
      </c>
      <c r="Z1741">
        <v>99.99</v>
      </c>
      <c r="AA1741">
        <v>4.2</v>
      </c>
      <c r="AB1741">
        <v>16.644285709999998</v>
      </c>
      <c r="AC1741">
        <v>85.704285709999994</v>
      </c>
      <c r="AD1741" s="1">
        <v>42802</v>
      </c>
      <c r="AE1741" t="s">
        <v>122</v>
      </c>
    </row>
    <row r="1742" spans="1:31" x14ac:dyDescent="0.3">
      <c r="A1742" t="s">
        <v>63</v>
      </c>
      <c r="B1742" t="s">
        <v>30</v>
      </c>
      <c r="C1742">
        <v>59</v>
      </c>
      <c r="D1742">
        <v>1893</v>
      </c>
      <c r="E1742">
        <v>3</v>
      </c>
      <c r="F1742">
        <v>3</v>
      </c>
      <c r="G1742">
        <v>159.99</v>
      </c>
      <c r="H1742">
        <v>479.97</v>
      </c>
      <c r="I1742">
        <v>33.4</v>
      </c>
      <c r="J1742">
        <v>1</v>
      </c>
      <c r="K1742">
        <v>6550</v>
      </c>
      <c r="L1742">
        <v>4.2</v>
      </c>
      <c r="M1742">
        <v>23</v>
      </c>
      <c r="N1742">
        <v>8</v>
      </c>
      <c r="O1742">
        <v>1</v>
      </c>
      <c r="P1742">
        <v>3</v>
      </c>
      <c r="Q1742">
        <v>2017</v>
      </c>
      <c r="R1742">
        <v>10.542091839999999</v>
      </c>
      <c r="S1742">
        <v>8000</v>
      </c>
      <c r="T1742">
        <v>159.99</v>
      </c>
      <c r="U1742">
        <v>4.2</v>
      </c>
      <c r="V1742">
        <v>33.4</v>
      </c>
      <c r="W1742">
        <v>159.99</v>
      </c>
      <c r="X1742">
        <v>4.2</v>
      </c>
      <c r="Y1742">
        <v>33.4</v>
      </c>
      <c r="Z1742">
        <v>159.99</v>
      </c>
      <c r="AA1742">
        <v>4.2</v>
      </c>
      <c r="AB1742">
        <v>33.4</v>
      </c>
      <c r="AC1742">
        <v>159.99</v>
      </c>
      <c r="AD1742" s="1">
        <v>42802</v>
      </c>
      <c r="AE1742" t="s">
        <v>123</v>
      </c>
    </row>
    <row r="1743" spans="1:31" x14ac:dyDescent="0.3">
      <c r="A1743" t="s">
        <v>73</v>
      </c>
      <c r="B1743" t="s">
        <v>26</v>
      </c>
      <c r="C1743">
        <v>54</v>
      </c>
      <c r="D1743">
        <v>245</v>
      </c>
      <c r="E1743">
        <v>22</v>
      </c>
      <c r="F1743">
        <v>20</v>
      </c>
      <c r="G1743">
        <v>89.899999999999991</v>
      </c>
      <c r="H1743">
        <v>1977.8</v>
      </c>
      <c r="I1743">
        <v>13.65272727</v>
      </c>
      <c r="J1743">
        <v>1</v>
      </c>
      <c r="K1743">
        <v>1383</v>
      </c>
      <c r="L1743">
        <v>3.9</v>
      </c>
      <c r="M1743">
        <v>23</v>
      </c>
      <c r="N1743">
        <v>8</v>
      </c>
      <c r="O1743">
        <v>1</v>
      </c>
      <c r="P1743">
        <v>3</v>
      </c>
      <c r="Q1743">
        <v>2017</v>
      </c>
      <c r="R1743">
        <v>9.7046918519999998</v>
      </c>
      <c r="S1743">
        <v>20000</v>
      </c>
      <c r="T1743">
        <v>89.9</v>
      </c>
      <c r="U1743">
        <v>3.9</v>
      </c>
      <c r="V1743">
        <v>13.65272727</v>
      </c>
      <c r="W1743">
        <v>89.9</v>
      </c>
      <c r="X1743">
        <v>3.9</v>
      </c>
      <c r="Y1743">
        <v>13.65272727</v>
      </c>
      <c r="Z1743">
        <v>89.9</v>
      </c>
      <c r="AA1743">
        <v>3.9</v>
      </c>
      <c r="AB1743">
        <v>13.65272727</v>
      </c>
      <c r="AC1743">
        <v>89.9</v>
      </c>
      <c r="AD1743" s="1">
        <v>42802</v>
      </c>
      <c r="AE1743" t="s">
        <v>123</v>
      </c>
    </row>
    <row r="1744" spans="1:31" x14ac:dyDescent="0.3">
      <c r="A1744" t="s">
        <v>43</v>
      </c>
      <c r="B1744" t="s">
        <v>33</v>
      </c>
      <c r="C1744">
        <v>59</v>
      </c>
      <c r="D1744">
        <v>319</v>
      </c>
      <c r="E1744">
        <v>1</v>
      </c>
      <c r="F1744">
        <v>34</v>
      </c>
      <c r="G1744">
        <v>78</v>
      </c>
      <c r="H1744">
        <v>78</v>
      </c>
      <c r="I1744">
        <v>17.98</v>
      </c>
      <c r="J1744">
        <v>4</v>
      </c>
      <c r="K1744">
        <v>250</v>
      </c>
      <c r="L1744">
        <v>3.9</v>
      </c>
      <c r="M1744">
        <v>23</v>
      </c>
      <c r="N1744">
        <v>8</v>
      </c>
      <c r="O1744">
        <v>1</v>
      </c>
      <c r="P1744">
        <v>3</v>
      </c>
      <c r="Q1744">
        <v>2017</v>
      </c>
      <c r="R1744">
        <v>2.7406646110000001</v>
      </c>
      <c r="S1744">
        <v>640</v>
      </c>
      <c r="T1744">
        <v>78</v>
      </c>
      <c r="U1744">
        <v>3.9</v>
      </c>
      <c r="V1744">
        <v>17.98</v>
      </c>
      <c r="W1744">
        <v>78</v>
      </c>
      <c r="X1744">
        <v>3.9</v>
      </c>
      <c r="Y1744">
        <v>17.98</v>
      </c>
      <c r="Z1744">
        <v>241.006</v>
      </c>
      <c r="AA1744">
        <v>3.8</v>
      </c>
      <c r="AB1744">
        <v>21.318000000000001</v>
      </c>
      <c r="AC1744">
        <v>77.95</v>
      </c>
      <c r="AD1744" s="1">
        <v>42802</v>
      </c>
      <c r="AE1744" t="s">
        <v>122</v>
      </c>
    </row>
    <row r="1745" spans="1:31" x14ac:dyDescent="0.3">
      <c r="A1745" t="s">
        <v>42</v>
      </c>
      <c r="B1745" t="s">
        <v>32</v>
      </c>
      <c r="C1745">
        <v>59</v>
      </c>
      <c r="D1745">
        <v>492</v>
      </c>
      <c r="E1745">
        <v>9</v>
      </c>
      <c r="F1745">
        <v>25</v>
      </c>
      <c r="G1745">
        <v>64.989999999999995</v>
      </c>
      <c r="H1745">
        <v>584.91</v>
      </c>
      <c r="I1745">
        <v>17.262222220000002</v>
      </c>
      <c r="J1745">
        <v>2</v>
      </c>
      <c r="K1745">
        <v>200</v>
      </c>
      <c r="L1745">
        <v>3.9</v>
      </c>
      <c r="M1745">
        <v>23</v>
      </c>
      <c r="N1745">
        <v>8</v>
      </c>
      <c r="O1745">
        <v>1</v>
      </c>
      <c r="P1745">
        <v>3</v>
      </c>
      <c r="Q1745">
        <v>2017</v>
      </c>
      <c r="R1745">
        <v>11.5</v>
      </c>
      <c r="S1745">
        <v>3960</v>
      </c>
      <c r="T1745">
        <v>19.989999999999998</v>
      </c>
      <c r="U1745">
        <v>4.3</v>
      </c>
      <c r="V1745">
        <v>13.81888889</v>
      </c>
      <c r="W1745">
        <v>89.99</v>
      </c>
      <c r="X1745">
        <v>4.0999999999999996</v>
      </c>
      <c r="Y1745">
        <v>13.02</v>
      </c>
      <c r="Z1745">
        <v>64.989999999999995</v>
      </c>
      <c r="AA1745">
        <v>3.9</v>
      </c>
      <c r="AB1745">
        <v>17.262222220000002</v>
      </c>
      <c r="AC1745">
        <v>64.989999999999995</v>
      </c>
      <c r="AD1745" s="1">
        <v>42802</v>
      </c>
      <c r="AE1745" t="s">
        <v>115</v>
      </c>
    </row>
    <row r="1746" spans="1:31" x14ac:dyDescent="0.3">
      <c r="A1746" t="s">
        <v>54</v>
      </c>
      <c r="B1746" t="s">
        <v>32</v>
      </c>
      <c r="C1746">
        <v>59</v>
      </c>
      <c r="D1746">
        <v>492</v>
      </c>
      <c r="E1746">
        <v>6</v>
      </c>
      <c r="F1746">
        <v>25</v>
      </c>
      <c r="G1746">
        <v>89.990000000000009</v>
      </c>
      <c r="H1746">
        <v>539.94000000000005</v>
      </c>
      <c r="I1746">
        <v>13.02</v>
      </c>
      <c r="J1746">
        <v>3</v>
      </c>
      <c r="K1746">
        <v>250</v>
      </c>
      <c r="L1746">
        <v>4.0999999999999996</v>
      </c>
      <c r="M1746">
        <v>23</v>
      </c>
      <c r="N1746">
        <v>8</v>
      </c>
      <c r="O1746">
        <v>1</v>
      </c>
      <c r="P1746">
        <v>3</v>
      </c>
      <c r="Q1746">
        <v>2017</v>
      </c>
      <c r="R1746">
        <v>9.1344405379999998</v>
      </c>
      <c r="S1746">
        <v>3960</v>
      </c>
      <c r="T1746">
        <v>19.989999999999998</v>
      </c>
      <c r="U1746">
        <v>4.3</v>
      </c>
      <c r="V1746">
        <v>13.81888889</v>
      </c>
      <c r="W1746">
        <v>89.99</v>
      </c>
      <c r="X1746">
        <v>4.0999999999999996</v>
      </c>
      <c r="Y1746">
        <v>13.02</v>
      </c>
      <c r="Z1746">
        <v>64.989999999999995</v>
      </c>
      <c r="AA1746">
        <v>3.9</v>
      </c>
      <c r="AB1746">
        <v>17.262222220000002</v>
      </c>
      <c r="AC1746">
        <v>89.94</v>
      </c>
      <c r="AD1746" s="1">
        <v>42802</v>
      </c>
      <c r="AE1746" t="s">
        <v>115</v>
      </c>
    </row>
    <row r="1747" spans="1:31" x14ac:dyDescent="0.3">
      <c r="A1747" t="s">
        <v>63</v>
      </c>
      <c r="B1747" t="s">
        <v>30</v>
      </c>
      <c r="C1747">
        <v>59</v>
      </c>
      <c r="D1747">
        <v>1893</v>
      </c>
      <c r="E1747">
        <v>3</v>
      </c>
      <c r="F1747">
        <v>3</v>
      </c>
      <c r="G1747">
        <v>159.99</v>
      </c>
      <c r="H1747">
        <v>479.97</v>
      </c>
      <c r="I1747">
        <v>33.4</v>
      </c>
      <c r="J1747">
        <v>1</v>
      </c>
      <c r="K1747">
        <v>6550</v>
      </c>
      <c r="L1747">
        <v>4.2</v>
      </c>
      <c r="M1747">
        <v>23</v>
      </c>
      <c r="N1747">
        <v>8</v>
      </c>
      <c r="O1747">
        <v>1</v>
      </c>
      <c r="P1747">
        <v>3</v>
      </c>
      <c r="Q1747">
        <v>2017</v>
      </c>
      <c r="R1747">
        <v>10.542091839999999</v>
      </c>
      <c r="S1747">
        <v>8000</v>
      </c>
      <c r="T1747">
        <v>159.99</v>
      </c>
      <c r="U1747">
        <v>4.2</v>
      </c>
      <c r="V1747">
        <v>33.4</v>
      </c>
      <c r="W1747">
        <v>159.99</v>
      </c>
      <c r="X1747">
        <v>4.2</v>
      </c>
      <c r="Y1747">
        <v>33.4</v>
      </c>
      <c r="Z1747">
        <v>159.99</v>
      </c>
      <c r="AA1747">
        <v>4.2</v>
      </c>
      <c r="AB1747">
        <v>33.4</v>
      </c>
      <c r="AC1747">
        <v>159.99</v>
      </c>
      <c r="AD1747" s="1">
        <v>42801</v>
      </c>
      <c r="AE1747" t="s">
        <v>123</v>
      </c>
    </row>
    <row r="1748" spans="1:31" x14ac:dyDescent="0.3">
      <c r="A1748" t="s">
        <v>45</v>
      </c>
      <c r="B1748" t="s">
        <v>33</v>
      </c>
      <c r="C1748">
        <v>35</v>
      </c>
      <c r="D1748">
        <v>514</v>
      </c>
      <c r="E1748">
        <v>5</v>
      </c>
      <c r="F1748">
        <v>6</v>
      </c>
      <c r="G1748">
        <v>241.006</v>
      </c>
      <c r="H1748">
        <v>1205.03</v>
      </c>
      <c r="I1748">
        <v>21.318000000000001</v>
      </c>
      <c r="J1748">
        <v>2</v>
      </c>
      <c r="K1748">
        <v>4338</v>
      </c>
      <c r="L1748">
        <v>3.8</v>
      </c>
      <c r="M1748">
        <v>23</v>
      </c>
      <c r="N1748">
        <v>8</v>
      </c>
      <c r="O1748">
        <v>1</v>
      </c>
      <c r="P1748">
        <v>3</v>
      </c>
      <c r="Q1748">
        <v>2017</v>
      </c>
      <c r="R1748">
        <v>17.620075549999999</v>
      </c>
      <c r="S1748">
        <v>2856</v>
      </c>
      <c r="T1748">
        <v>241.006</v>
      </c>
      <c r="U1748">
        <v>3.8</v>
      </c>
      <c r="V1748">
        <v>21.318000000000001</v>
      </c>
      <c r="W1748">
        <v>241.006</v>
      </c>
      <c r="X1748">
        <v>3.8</v>
      </c>
      <c r="Y1748">
        <v>21.318000000000001</v>
      </c>
      <c r="Z1748">
        <v>241.006</v>
      </c>
      <c r="AA1748">
        <v>3.8</v>
      </c>
      <c r="AB1748">
        <v>21.318000000000001</v>
      </c>
      <c r="AC1748">
        <v>240.95599999999999</v>
      </c>
      <c r="AD1748" s="1">
        <v>42801</v>
      </c>
      <c r="AE1748" t="s">
        <v>123</v>
      </c>
    </row>
    <row r="1749" spans="1:31" x14ac:dyDescent="0.3">
      <c r="A1749" t="s">
        <v>55</v>
      </c>
      <c r="B1749" t="s">
        <v>40</v>
      </c>
      <c r="C1749">
        <v>54</v>
      </c>
      <c r="D1749">
        <v>1012</v>
      </c>
      <c r="E1749">
        <v>14</v>
      </c>
      <c r="F1749">
        <v>22</v>
      </c>
      <c r="G1749">
        <v>99.99</v>
      </c>
      <c r="H1749">
        <v>1399.86</v>
      </c>
      <c r="I1749">
        <v>16.644285709999998</v>
      </c>
      <c r="J1749">
        <v>1</v>
      </c>
      <c r="K1749">
        <v>1200</v>
      </c>
      <c r="L1749">
        <v>4.2</v>
      </c>
      <c r="M1749">
        <v>23</v>
      </c>
      <c r="N1749">
        <v>8</v>
      </c>
      <c r="O1749">
        <v>1</v>
      </c>
      <c r="P1749">
        <v>3</v>
      </c>
      <c r="Q1749">
        <v>2017</v>
      </c>
      <c r="R1749">
        <v>17.41741742</v>
      </c>
      <c r="S1749">
        <v>15750</v>
      </c>
      <c r="T1749">
        <v>99.99</v>
      </c>
      <c r="U1749">
        <v>4.2</v>
      </c>
      <c r="V1749">
        <v>16.644285709999998</v>
      </c>
      <c r="W1749">
        <v>129.99</v>
      </c>
      <c r="X1749">
        <v>4.3</v>
      </c>
      <c r="Y1749">
        <v>18.778749999999999</v>
      </c>
      <c r="Z1749">
        <v>99.99</v>
      </c>
      <c r="AA1749">
        <v>4.2</v>
      </c>
      <c r="AB1749">
        <v>16.644285709999998</v>
      </c>
      <c r="AC1749">
        <v>85.704285709999994</v>
      </c>
      <c r="AD1749" s="1">
        <v>42800</v>
      </c>
      <c r="AE1749" t="s">
        <v>122</v>
      </c>
    </row>
    <row r="1750" spans="1:31" x14ac:dyDescent="0.3">
      <c r="A1750" t="s">
        <v>62</v>
      </c>
      <c r="B1750" t="s">
        <v>32</v>
      </c>
      <c r="C1750">
        <v>48</v>
      </c>
      <c r="D1750">
        <v>575</v>
      </c>
      <c r="E1750">
        <v>9</v>
      </c>
      <c r="F1750">
        <v>25</v>
      </c>
      <c r="G1750">
        <v>19.989999999999998</v>
      </c>
      <c r="H1750">
        <v>179.91</v>
      </c>
      <c r="I1750">
        <v>13.81888889</v>
      </c>
      <c r="J1750">
        <v>1</v>
      </c>
      <c r="K1750">
        <v>100</v>
      </c>
      <c r="L1750">
        <v>4.3</v>
      </c>
      <c r="M1750">
        <v>23</v>
      </c>
      <c r="N1750">
        <v>8</v>
      </c>
      <c r="O1750">
        <v>1</v>
      </c>
      <c r="P1750">
        <v>3</v>
      </c>
      <c r="Q1750">
        <v>2017</v>
      </c>
      <c r="R1750">
        <v>9.1428571430000005</v>
      </c>
      <c r="S1750">
        <v>4500</v>
      </c>
      <c r="T1750">
        <v>19.989999999999998</v>
      </c>
      <c r="U1750">
        <v>4.3</v>
      </c>
      <c r="V1750">
        <v>13.81888889</v>
      </c>
      <c r="W1750">
        <v>89.99</v>
      </c>
      <c r="X1750">
        <v>4.0999999999999996</v>
      </c>
      <c r="Y1750">
        <v>13.02</v>
      </c>
      <c r="Z1750">
        <v>64.989999999999995</v>
      </c>
      <c r="AA1750">
        <v>3.9</v>
      </c>
      <c r="AB1750">
        <v>17.262222220000002</v>
      </c>
      <c r="AC1750">
        <v>19.989999999999998</v>
      </c>
      <c r="AD1750" s="1">
        <v>42800</v>
      </c>
      <c r="AE1750" t="s">
        <v>122</v>
      </c>
    </row>
    <row r="1751" spans="1:31" x14ac:dyDescent="0.3">
      <c r="A1751" t="s">
        <v>45</v>
      </c>
      <c r="B1751" t="s">
        <v>33</v>
      </c>
      <c r="C1751">
        <v>35</v>
      </c>
      <c r="D1751">
        <v>514</v>
      </c>
      <c r="E1751">
        <v>5</v>
      </c>
      <c r="F1751">
        <v>6</v>
      </c>
      <c r="G1751">
        <v>241.006</v>
      </c>
      <c r="H1751">
        <v>1205.03</v>
      </c>
      <c r="I1751">
        <v>21.318000000000001</v>
      </c>
      <c r="J1751">
        <v>2</v>
      </c>
      <c r="K1751">
        <v>4338</v>
      </c>
      <c r="L1751">
        <v>3.8</v>
      </c>
      <c r="M1751">
        <v>23</v>
      </c>
      <c r="N1751">
        <v>8</v>
      </c>
      <c r="O1751">
        <v>1</v>
      </c>
      <c r="P1751">
        <v>3</v>
      </c>
      <c r="Q1751">
        <v>2017</v>
      </c>
      <c r="R1751">
        <v>17.620075549999999</v>
      </c>
      <c r="S1751">
        <v>2856</v>
      </c>
      <c r="T1751">
        <v>241.006</v>
      </c>
      <c r="U1751">
        <v>3.8</v>
      </c>
      <c r="V1751">
        <v>21.318000000000001</v>
      </c>
      <c r="W1751">
        <v>241.006</v>
      </c>
      <c r="X1751">
        <v>3.8</v>
      </c>
      <c r="Y1751">
        <v>21.318000000000001</v>
      </c>
      <c r="Z1751">
        <v>241.006</v>
      </c>
      <c r="AA1751">
        <v>3.8</v>
      </c>
      <c r="AB1751">
        <v>21.318000000000001</v>
      </c>
      <c r="AC1751">
        <v>240.95599999999999</v>
      </c>
      <c r="AD1751" s="1">
        <v>42800</v>
      </c>
      <c r="AE1751" t="s">
        <v>123</v>
      </c>
    </row>
    <row r="1752" spans="1:31" x14ac:dyDescent="0.3">
      <c r="A1752" t="s">
        <v>55</v>
      </c>
      <c r="B1752" t="s">
        <v>40</v>
      </c>
      <c r="C1752">
        <v>54</v>
      </c>
      <c r="D1752">
        <v>1012</v>
      </c>
      <c r="E1752">
        <v>14</v>
      </c>
      <c r="F1752">
        <v>22</v>
      </c>
      <c r="G1752">
        <v>99.99</v>
      </c>
      <c r="H1752">
        <v>1399.86</v>
      </c>
      <c r="I1752">
        <v>16.644285709999998</v>
      </c>
      <c r="J1752">
        <v>1</v>
      </c>
      <c r="K1752">
        <v>1200</v>
      </c>
      <c r="L1752">
        <v>4.2</v>
      </c>
      <c r="M1752">
        <v>23</v>
      </c>
      <c r="N1752">
        <v>8</v>
      </c>
      <c r="O1752">
        <v>1</v>
      </c>
      <c r="P1752">
        <v>3</v>
      </c>
      <c r="Q1752">
        <v>2017</v>
      </c>
      <c r="R1752">
        <v>17.41741742</v>
      </c>
      <c r="S1752">
        <v>15750</v>
      </c>
      <c r="T1752">
        <v>99.99</v>
      </c>
      <c r="U1752">
        <v>4.2</v>
      </c>
      <c r="V1752">
        <v>16.644285709999998</v>
      </c>
      <c r="W1752">
        <v>129.99</v>
      </c>
      <c r="X1752">
        <v>4.3</v>
      </c>
      <c r="Y1752">
        <v>18.778749999999999</v>
      </c>
      <c r="Z1752">
        <v>99.99</v>
      </c>
      <c r="AA1752">
        <v>4.2</v>
      </c>
      <c r="AB1752">
        <v>16.644285709999998</v>
      </c>
      <c r="AC1752">
        <v>85.704285709999994</v>
      </c>
      <c r="AD1752" s="1">
        <v>42799</v>
      </c>
      <c r="AE1752" t="s">
        <v>122</v>
      </c>
    </row>
    <row r="1753" spans="1:31" x14ac:dyDescent="0.3">
      <c r="A1753" t="s">
        <v>63</v>
      </c>
      <c r="B1753" t="s">
        <v>30</v>
      </c>
      <c r="C1753">
        <v>59</v>
      </c>
      <c r="D1753">
        <v>1893</v>
      </c>
      <c r="E1753">
        <v>3</v>
      </c>
      <c r="F1753">
        <v>3</v>
      </c>
      <c r="G1753">
        <v>159.99</v>
      </c>
      <c r="H1753">
        <v>479.97</v>
      </c>
      <c r="I1753">
        <v>33.4</v>
      </c>
      <c r="J1753">
        <v>1</v>
      </c>
      <c r="K1753">
        <v>6550</v>
      </c>
      <c r="L1753">
        <v>4.2</v>
      </c>
      <c r="M1753">
        <v>23</v>
      </c>
      <c r="N1753">
        <v>8</v>
      </c>
      <c r="O1753">
        <v>1</v>
      </c>
      <c r="P1753">
        <v>3</v>
      </c>
      <c r="Q1753">
        <v>2017</v>
      </c>
      <c r="R1753">
        <v>10.542091839999999</v>
      </c>
      <c r="S1753">
        <v>8000</v>
      </c>
      <c r="T1753">
        <v>159.99</v>
      </c>
      <c r="U1753">
        <v>4.2</v>
      </c>
      <c r="V1753">
        <v>33.4</v>
      </c>
      <c r="W1753">
        <v>159.99</v>
      </c>
      <c r="X1753">
        <v>4.2</v>
      </c>
      <c r="Y1753">
        <v>33.4</v>
      </c>
      <c r="Z1753">
        <v>159.99</v>
      </c>
      <c r="AA1753">
        <v>4.2</v>
      </c>
      <c r="AB1753">
        <v>33.4</v>
      </c>
      <c r="AC1753">
        <v>159.99</v>
      </c>
      <c r="AD1753" s="1">
        <v>42799</v>
      </c>
      <c r="AE1753" t="s">
        <v>123</v>
      </c>
    </row>
    <row r="1754" spans="1:31" x14ac:dyDescent="0.3">
      <c r="A1754" t="s">
        <v>47</v>
      </c>
      <c r="B1754" t="s">
        <v>32</v>
      </c>
      <c r="C1754">
        <v>51</v>
      </c>
      <c r="D1754">
        <v>625</v>
      </c>
      <c r="E1754">
        <v>2</v>
      </c>
      <c r="F1754">
        <v>25</v>
      </c>
      <c r="G1754">
        <v>349.9</v>
      </c>
      <c r="H1754">
        <v>699.8</v>
      </c>
      <c r="I1754">
        <v>21.274999999999999</v>
      </c>
      <c r="J1754">
        <v>1</v>
      </c>
      <c r="K1754">
        <v>900</v>
      </c>
      <c r="L1754">
        <v>4.3</v>
      </c>
      <c r="M1754">
        <v>23</v>
      </c>
      <c r="N1754">
        <v>8</v>
      </c>
      <c r="O1754">
        <v>1</v>
      </c>
      <c r="P1754">
        <v>3</v>
      </c>
      <c r="Q1754">
        <v>2017</v>
      </c>
      <c r="R1754">
        <v>10.801630429999999</v>
      </c>
      <c r="S1754">
        <v>11400</v>
      </c>
      <c r="T1754">
        <v>19.989999999999998</v>
      </c>
      <c r="U1754">
        <v>4.3</v>
      </c>
      <c r="V1754">
        <v>13.81888889</v>
      </c>
      <c r="W1754">
        <v>89.99</v>
      </c>
      <c r="X1754">
        <v>4.0999999999999996</v>
      </c>
      <c r="Y1754">
        <v>13.02</v>
      </c>
      <c r="Z1754">
        <v>64.989999999999995</v>
      </c>
      <c r="AA1754">
        <v>3.9</v>
      </c>
      <c r="AB1754">
        <v>17.262222220000002</v>
      </c>
      <c r="AC1754">
        <v>349.9</v>
      </c>
      <c r="AD1754" s="1">
        <v>42799</v>
      </c>
      <c r="AE1754" t="s">
        <v>114</v>
      </c>
    </row>
    <row r="1755" spans="1:31" x14ac:dyDescent="0.3">
      <c r="A1755" t="s">
        <v>78</v>
      </c>
      <c r="B1755" t="s">
        <v>36</v>
      </c>
      <c r="C1755">
        <v>58</v>
      </c>
      <c r="D1755">
        <v>1893</v>
      </c>
      <c r="E1755">
        <v>5</v>
      </c>
      <c r="F1755">
        <v>21</v>
      </c>
      <c r="G1755">
        <v>99.99</v>
      </c>
      <c r="H1755">
        <v>499.95</v>
      </c>
      <c r="I1755">
        <v>31.946000000000002</v>
      </c>
      <c r="J1755">
        <v>1</v>
      </c>
      <c r="K1755">
        <v>5950</v>
      </c>
      <c r="L1755">
        <v>4.3</v>
      </c>
      <c r="M1755">
        <v>23</v>
      </c>
      <c r="N1755">
        <v>8</v>
      </c>
      <c r="O1755">
        <v>1</v>
      </c>
      <c r="P1755">
        <v>3</v>
      </c>
      <c r="Q1755">
        <v>2017</v>
      </c>
      <c r="R1755">
        <v>8.5510204079999994</v>
      </c>
      <c r="S1755">
        <v>8000</v>
      </c>
      <c r="T1755">
        <v>99.99</v>
      </c>
      <c r="U1755">
        <v>4.3</v>
      </c>
      <c r="V1755">
        <v>31.946000000000002</v>
      </c>
      <c r="W1755">
        <v>99.99</v>
      </c>
      <c r="X1755">
        <v>4.3</v>
      </c>
      <c r="Y1755">
        <v>31.946000000000002</v>
      </c>
      <c r="Z1755">
        <v>99.99</v>
      </c>
      <c r="AA1755">
        <v>4.3</v>
      </c>
      <c r="AB1755">
        <v>31.946000000000002</v>
      </c>
      <c r="AC1755">
        <v>99.99</v>
      </c>
      <c r="AD1755" s="1">
        <v>42799</v>
      </c>
      <c r="AE1755" t="s">
        <v>123</v>
      </c>
    </row>
    <row r="1756" spans="1:31" x14ac:dyDescent="0.3">
      <c r="A1756" t="s">
        <v>55</v>
      </c>
      <c r="B1756" t="s">
        <v>40</v>
      </c>
      <c r="C1756">
        <v>54</v>
      </c>
      <c r="D1756">
        <v>1012</v>
      </c>
      <c r="E1756">
        <v>14</v>
      </c>
      <c r="F1756">
        <v>22</v>
      </c>
      <c r="G1756">
        <v>99.99</v>
      </c>
      <c r="H1756">
        <v>1399.86</v>
      </c>
      <c r="I1756">
        <v>16.644285709999998</v>
      </c>
      <c r="J1756">
        <v>1</v>
      </c>
      <c r="K1756">
        <v>1200</v>
      </c>
      <c r="L1756">
        <v>4.2</v>
      </c>
      <c r="M1756">
        <v>23</v>
      </c>
      <c r="N1756">
        <v>8</v>
      </c>
      <c r="O1756">
        <v>1</v>
      </c>
      <c r="P1756">
        <v>3</v>
      </c>
      <c r="Q1756">
        <v>2017</v>
      </c>
      <c r="R1756">
        <v>17.41741742</v>
      </c>
      <c r="S1756">
        <v>15750</v>
      </c>
      <c r="T1756">
        <v>99.99</v>
      </c>
      <c r="U1756">
        <v>4.2</v>
      </c>
      <c r="V1756">
        <v>16.644285709999998</v>
      </c>
      <c r="W1756">
        <v>129.99</v>
      </c>
      <c r="X1756">
        <v>4.3</v>
      </c>
      <c r="Y1756">
        <v>18.778749999999999</v>
      </c>
      <c r="Z1756">
        <v>99.99</v>
      </c>
      <c r="AA1756">
        <v>4.2</v>
      </c>
      <c r="AB1756">
        <v>16.644285709999998</v>
      </c>
      <c r="AC1756">
        <v>85.704285709999994</v>
      </c>
      <c r="AD1756" s="1">
        <v>42798</v>
      </c>
      <c r="AE1756" t="s">
        <v>122</v>
      </c>
    </row>
    <row r="1757" spans="1:31" x14ac:dyDescent="0.3">
      <c r="A1757" t="s">
        <v>55</v>
      </c>
      <c r="B1757" t="s">
        <v>40</v>
      </c>
      <c r="C1757">
        <v>54</v>
      </c>
      <c r="D1757">
        <v>1012</v>
      </c>
      <c r="E1757">
        <v>14</v>
      </c>
      <c r="F1757">
        <v>22</v>
      </c>
      <c r="G1757">
        <v>99.99</v>
      </c>
      <c r="H1757">
        <v>1399.86</v>
      </c>
      <c r="I1757">
        <v>16.644285709999998</v>
      </c>
      <c r="J1757">
        <v>1</v>
      </c>
      <c r="K1757">
        <v>1200</v>
      </c>
      <c r="L1757">
        <v>4.2</v>
      </c>
      <c r="M1757">
        <v>23</v>
      </c>
      <c r="N1757">
        <v>8</v>
      </c>
      <c r="O1757">
        <v>1</v>
      </c>
      <c r="P1757">
        <v>3</v>
      </c>
      <c r="Q1757">
        <v>2017</v>
      </c>
      <c r="R1757">
        <v>17.41741742</v>
      </c>
      <c r="S1757">
        <v>15750</v>
      </c>
      <c r="T1757">
        <v>99.99</v>
      </c>
      <c r="U1757">
        <v>4.2</v>
      </c>
      <c r="V1757">
        <v>16.644285709999998</v>
      </c>
      <c r="W1757">
        <v>129.99</v>
      </c>
      <c r="X1757">
        <v>4.3</v>
      </c>
      <c r="Y1757">
        <v>18.778749999999999</v>
      </c>
      <c r="Z1757">
        <v>99.99</v>
      </c>
      <c r="AA1757">
        <v>4.2</v>
      </c>
      <c r="AB1757">
        <v>16.644285709999998</v>
      </c>
      <c r="AC1757">
        <v>85.704285709999994</v>
      </c>
      <c r="AD1757" s="1">
        <v>42797</v>
      </c>
      <c r="AE1757" t="s">
        <v>122</v>
      </c>
    </row>
    <row r="1758" spans="1:31" x14ac:dyDescent="0.3">
      <c r="A1758" t="s">
        <v>62</v>
      </c>
      <c r="B1758" t="s">
        <v>32</v>
      </c>
      <c r="C1758">
        <v>48</v>
      </c>
      <c r="D1758">
        <v>575</v>
      </c>
      <c r="E1758">
        <v>9</v>
      </c>
      <c r="F1758">
        <v>25</v>
      </c>
      <c r="G1758">
        <v>19.989999999999998</v>
      </c>
      <c r="H1758">
        <v>179.91</v>
      </c>
      <c r="I1758">
        <v>13.81888889</v>
      </c>
      <c r="J1758">
        <v>1</v>
      </c>
      <c r="K1758">
        <v>100</v>
      </c>
      <c r="L1758">
        <v>4.3</v>
      </c>
      <c r="M1758">
        <v>23</v>
      </c>
      <c r="N1758">
        <v>8</v>
      </c>
      <c r="O1758">
        <v>1</v>
      </c>
      <c r="P1758">
        <v>3</v>
      </c>
      <c r="Q1758">
        <v>2017</v>
      </c>
      <c r="R1758">
        <v>9.1428571430000005</v>
      </c>
      <c r="S1758">
        <v>4500</v>
      </c>
      <c r="T1758">
        <v>19.989999999999998</v>
      </c>
      <c r="U1758">
        <v>4.3</v>
      </c>
      <c r="V1758">
        <v>13.81888889</v>
      </c>
      <c r="W1758">
        <v>89.99</v>
      </c>
      <c r="X1758">
        <v>4.0999999999999996</v>
      </c>
      <c r="Y1758">
        <v>13.02</v>
      </c>
      <c r="Z1758">
        <v>64.989999999999995</v>
      </c>
      <c r="AA1758">
        <v>3.9</v>
      </c>
      <c r="AB1758">
        <v>17.262222220000002</v>
      </c>
      <c r="AC1758">
        <v>19.989999999999998</v>
      </c>
      <c r="AD1758" s="1">
        <v>42797</v>
      </c>
      <c r="AE1758" t="s">
        <v>122</v>
      </c>
    </row>
    <row r="1759" spans="1:31" x14ac:dyDescent="0.3">
      <c r="A1759" t="s">
        <v>73</v>
      </c>
      <c r="B1759" t="s">
        <v>26</v>
      </c>
      <c r="C1759">
        <v>54</v>
      </c>
      <c r="D1759">
        <v>245</v>
      </c>
      <c r="E1759">
        <v>22</v>
      </c>
      <c r="F1759">
        <v>20</v>
      </c>
      <c r="G1759">
        <v>89.899999999999991</v>
      </c>
      <c r="H1759">
        <v>1977.8</v>
      </c>
      <c r="I1759">
        <v>13.65272727</v>
      </c>
      <c r="J1759">
        <v>1</v>
      </c>
      <c r="K1759">
        <v>1383</v>
      </c>
      <c r="L1759">
        <v>3.9</v>
      </c>
      <c r="M1759">
        <v>23</v>
      </c>
      <c r="N1759">
        <v>8</v>
      </c>
      <c r="O1759">
        <v>1</v>
      </c>
      <c r="P1759">
        <v>3</v>
      </c>
      <c r="Q1759">
        <v>2017</v>
      </c>
      <c r="R1759">
        <v>9.7046918519999998</v>
      </c>
      <c r="S1759">
        <v>20000</v>
      </c>
      <c r="T1759">
        <v>89.9</v>
      </c>
      <c r="U1759">
        <v>3.9</v>
      </c>
      <c r="V1759">
        <v>13.65272727</v>
      </c>
      <c r="W1759">
        <v>89.9</v>
      </c>
      <c r="X1759">
        <v>3.9</v>
      </c>
      <c r="Y1759">
        <v>13.65272727</v>
      </c>
      <c r="Z1759">
        <v>89.9</v>
      </c>
      <c r="AA1759">
        <v>3.9</v>
      </c>
      <c r="AB1759">
        <v>13.65272727</v>
      </c>
      <c r="AC1759">
        <v>89.9</v>
      </c>
      <c r="AD1759" s="1">
        <v>42797</v>
      </c>
      <c r="AE1759" t="s">
        <v>123</v>
      </c>
    </row>
    <row r="1760" spans="1:31" x14ac:dyDescent="0.3">
      <c r="A1760" t="s">
        <v>47</v>
      </c>
      <c r="B1760" t="s">
        <v>32</v>
      </c>
      <c r="C1760">
        <v>51</v>
      </c>
      <c r="D1760">
        <v>625</v>
      </c>
      <c r="E1760">
        <v>2</v>
      </c>
      <c r="F1760">
        <v>25</v>
      </c>
      <c r="G1760">
        <v>349.9</v>
      </c>
      <c r="H1760">
        <v>699.8</v>
      </c>
      <c r="I1760">
        <v>21.274999999999999</v>
      </c>
      <c r="J1760">
        <v>1</v>
      </c>
      <c r="K1760">
        <v>900</v>
      </c>
      <c r="L1760">
        <v>4.3</v>
      </c>
      <c r="M1760">
        <v>23</v>
      </c>
      <c r="N1760">
        <v>8</v>
      </c>
      <c r="O1760">
        <v>1</v>
      </c>
      <c r="P1760">
        <v>3</v>
      </c>
      <c r="Q1760">
        <v>2017</v>
      </c>
      <c r="R1760">
        <v>10.801630429999999</v>
      </c>
      <c r="S1760">
        <v>11400</v>
      </c>
      <c r="T1760">
        <v>19.989999999999998</v>
      </c>
      <c r="U1760">
        <v>4.3</v>
      </c>
      <c r="V1760">
        <v>13.81888889</v>
      </c>
      <c r="W1760">
        <v>89.99</v>
      </c>
      <c r="X1760">
        <v>4.0999999999999996</v>
      </c>
      <c r="Y1760">
        <v>13.02</v>
      </c>
      <c r="Z1760">
        <v>64.989999999999995</v>
      </c>
      <c r="AA1760">
        <v>3.9</v>
      </c>
      <c r="AB1760">
        <v>17.262222220000002</v>
      </c>
      <c r="AC1760">
        <v>349.9</v>
      </c>
      <c r="AD1760" s="1">
        <v>42796</v>
      </c>
      <c r="AE1760" t="s">
        <v>114</v>
      </c>
    </row>
    <row r="1761" spans="1:31" x14ac:dyDescent="0.3">
      <c r="A1761" t="s">
        <v>62</v>
      </c>
      <c r="B1761" t="s">
        <v>32</v>
      </c>
      <c r="C1761">
        <v>48</v>
      </c>
      <c r="D1761">
        <v>575</v>
      </c>
      <c r="E1761">
        <v>9</v>
      </c>
      <c r="F1761">
        <v>25</v>
      </c>
      <c r="G1761">
        <v>19.989999999999998</v>
      </c>
      <c r="H1761">
        <v>179.91</v>
      </c>
      <c r="I1761">
        <v>13.81888889</v>
      </c>
      <c r="J1761">
        <v>1</v>
      </c>
      <c r="K1761">
        <v>100</v>
      </c>
      <c r="L1761">
        <v>4.3</v>
      </c>
      <c r="M1761">
        <v>23</v>
      </c>
      <c r="N1761">
        <v>8</v>
      </c>
      <c r="O1761">
        <v>1</v>
      </c>
      <c r="P1761">
        <v>3</v>
      </c>
      <c r="Q1761">
        <v>2017</v>
      </c>
      <c r="R1761">
        <v>9.1428571430000005</v>
      </c>
      <c r="S1761">
        <v>4500</v>
      </c>
      <c r="T1761">
        <v>19.989999999999998</v>
      </c>
      <c r="U1761">
        <v>4.3</v>
      </c>
      <c r="V1761">
        <v>13.81888889</v>
      </c>
      <c r="W1761">
        <v>89.99</v>
      </c>
      <c r="X1761">
        <v>4.0999999999999996</v>
      </c>
      <c r="Y1761">
        <v>13.02</v>
      </c>
      <c r="Z1761">
        <v>64.989999999999995</v>
      </c>
      <c r="AA1761">
        <v>3.9</v>
      </c>
      <c r="AB1761">
        <v>17.262222220000002</v>
      </c>
      <c r="AC1761">
        <v>19.989999999999998</v>
      </c>
      <c r="AD1761" s="1">
        <v>42796</v>
      </c>
      <c r="AE1761" t="s">
        <v>122</v>
      </c>
    </row>
    <row r="1762" spans="1:31" x14ac:dyDescent="0.3">
      <c r="A1762" t="s">
        <v>73</v>
      </c>
      <c r="B1762" t="s">
        <v>26</v>
      </c>
      <c r="C1762">
        <v>54</v>
      </c>
      <c r="D1762">
        <v>245</v>
      </c>
      <c r="E1762">
        <v>22</v>
      </c>
      <c r="F1762">
        <v>20</v>
      </c>
      <c r="G1762">
        <v>89.899999999999991</v>
      </c>
      <c r="H1762">
        <v>1977.8</v>
      </c>
      <c r="I1762">
        <v>13.65272727</v>
      </c>
      <c r="J1762">
        <v>1</v>
      </c>
      <c r="K1762">
        <v>1383</v>
      </c>
      <c r="L1762">
        <v>3.9</v>
      </c>
      <c r="M1762">
        <v>23</v>
      </c>
      <c r="N1762">
        <v>8</v>
      </c>
      <c r="O1762">
        <v>1</v>
      </c>
      <c r="P1762">
        <v>3</v>
      </c>
      <c r="Q1762">
        <v>2017</v>
      </c>
      <c r="R1762">
        <v>9.7046918519999998</v>
      </c>
      <c r="S1762">
        <v>20000</v>
      </c>
      <c r="T1762">
        <v>89.9</v>
      </c>
      <c r="U1762">
        <v>3.9</v>
      </c>
      <c r="V1762">
        <v>13.65272727</v>
      </c>
      <c r="W1762">
        <v>89.9</v>
      </c>
      <c r="X1762">
        <v>3.9</v>
      </c>
      <c r="Y1762">
        <v>13.65272727</v>
      </c>
      <c r="Z1762">
        <v>89.9</v>
      </c>
      <c r="AA1762">
        <v>3.9</v>
      </c>
      <c r="AB1762">
        <v>13.65272727</v>
      </c>
      <c r="AC1762">
        <v>89.9</v>
      </c>
      <c r="AD1762" s="1">
        <v>42795</v>
      </c>
      <c r="AE1762" t="s">
        <v>123</v>
      </c>
    </row>
    <row r="1763" spans="1:31" x14ac:dyDescent="0.3">
      <c r="A1763" t="s">
        <v>43</v>
      </c>
      <c r="B1763" t="s">
        <v>33</v>
      </c>
      <c r="C1763">
        <v>59</v>
      </c>
      <c r="D1763">
        <v>319</v>
      </c>
      <c r="E1763">
        <v>1</v>
      </c>
      <c r="F1763">
        <v>34</v>
      </c>
      <c r="G1763">
        <v>78</v>
      </c>
      <c r="H1763">
        <v>78</v>
      </c>
      <c r="I1763">
        <v>17.98</v>
      </c>
      <c r="J1763">
        <v>4</v>
      </c>
      <c r="K1763">
        <v>250</v>
      </c>
      <c r="L1763">
        <v>3.9</v>
      </c>
      <c r="M1763">
        <v>23</v>
      </c>
      <c r="N1763">
        <v>8</v>
      </c>
      <c r="O1763">
        <v>1</v>
      </c>
      <c r="P1763">
        <v>3</v>
      </c>
      <c r="Q1763">
        <v>2017</v>
      </c>
      <c r="R1763">
        <v>2.7406646110000001</v>
      </c>
      <c r="S1763">
        <v>640</v>
      </c>
      <c r="T1763">
        <v>78</v>
      </c>
      <c r="U1763">
        <v>3.9</v>
      </c>
      <c r="V1763">
        <v>17.98</v>
      </c>
      <c r="W1763">
        <v>78</v>
      </c>
      <c r="X1763">
        <v>3.9</v>
      </c>
      <c r="Y1763">
        <v>17.98</v>
      </c>
      <c r="Z1763">
        <v>241.006</v>
      </c>
      <c r="AA1763">
        <v>3.8</v>
      </c>
      <c r="AB1763">
        <v>21.318000000000001</v>
      </c>
      <c r="AC1763">
        <v>77.95</v>
      </c>
      <c r="AD1763" s="1">
        <v>42795</v>
      </c>
      <c r="AE1763" t="s">
        <v>122</v>
      </c>
    </row>
    <row r="1764" spans="1:31" x14ac:dyDescent="0.3">
      <c r="A1764" t="s">
        <v>61</v>
      </c>
      <c r="B1764" t="s">
        <v>36</v>
      </c>
      <c r="C1764">
        <v>33</v>
      </c>
      <c r="D1764">
        <v>2188</v>
      </c>
      <c r="E1764">
        <v>1</v>
      </c>
      <c r="F1764">
        <v>3</v>
      </c>
      <c r="G1764">
        <v>179.99</v>
      </c>
      <c r="H1764">
        <v>179.99</v>
      </c>
      <c r="I1764">
        <v>33.54</v>
      </c>
      <c r="J1764">
        <v>2</v>
      </c>
      <c r="K1764">
        <v>7650</v>
      </c>
      <c r="L1764">
        <v>4.2</v>
      </c>
      <c r="M1764">
        <v>20</v>
      </c>
      <c r="N1764">
        <v>8</v>
      </c>
      <c r="O1764">
        <v>2</v>
      </c>
      <c r="P1764">
        <v>2</v>
      </c>
      <c r="Q1764">
        <v>2017</v>
      </c>
      <c r="R1764">
        <v>8.942307692</v>
      </c>
      <c r="S1764">
        <v>8000</v>
      </c>
      <c r="T1764">
        <v>179.99</v>
      </c>
      <c r="U1764">
        <v>4.2</v>
      </c>
      <c r="V1764">
        <v>33.54</v>
      </c>
      <c r="W1764">
        <v>179.99</v>
      </c>
      <c r="X1764">
        <v>4.2</v>
      </c>
      <c r="Y1764">
        <v>33.54</v>
      </c>
      <c r="Z1764">
        <v>179.99</v>
      </c>
      <c r="AA1764">
        <v>4.2</v>
      </c>
      <c r="AB1764">
        <v>33.54</v>
      </c>
      <c r="AC1764">
        <v>179.94</v>
      </c>
      <c r="AD1764" s="1">
        <v>42794</v>
      </c>
      <c r="AE1764" t="s">
        <v>123</v>
      </c>
    </row>
    <row r="1765" spans="1:31" x14ac:dyDescent="0.3">
      <c r="A1765" t="s">
        <v>53</v>
      </c>
      <c r="B1765" t="s">
        <v>36</v>
      </c>
      <c r="C1765">
        <v>47</v>
      </c>
      <c r="D1765">
        <v>1893</v>
      </c>
      <c r="E1765">
        <v>1</v>
      </c>
      <c r="F1765">
        <v>62</v>
      </c>
      <c r="G1765">
        <v>99.99</v>
      </c>
      <c r="H1765">
        <v>99.99</v>
      </c>
      <c r="I1765">
        <v>35.24</v>
      </c>
      <c r="J1765">
        <v>1</v>
      </c>
      <c r="K1765">
        <v>6050</v>
      </c>
      <c r="L1765">
        <v>4.0999999999999996</v>
      </c>
      <c r="M1765">
        <v>20</v>
      </c>
      <c r="N1765">
        <v>8</v>
      </c>
      <c r="O1765">
        <v>2</v>
      </c>
      <c r="P1765">
        <v>2</v>
      </c>
      <c r="Q1765">
        <v>2017</v>
      </c>
      <c r="R1765">
        <v>11.586850650000001</v>
      </c>
      <c r="S1765">
        <v>8000</v>
      </c>
      <c r="T1765">
        <v>99.99</v>
      </c>
      <c r="U1765">
        <v>4.0999999999999996</v>
      </c>
      <c r="V1765">
        <v>33</v>
      </c>
      <c r="W1765">
        <v>99.99</v>
      </c>
      <c r="X1765">
        <v>4.0999999999999996</v>
      </c>
      <c r="Y1765">
        <v>33</v>
      </c>
      <c r="Z1765">
        <v>99.99</v>
      </c>
      <c r="AA1765">
        <v>4.0999999999999996</v>
      </c>
      <c r="AB1765">
        <v>33</v>
      </c>
      <c r="AC1765">
        <v>99.94</v>
      </c>
      <c r="AD1765" s="1">
        <v>42794</v>
      </c>
      <c r="AE1765" t="s">
        <v>124</v>
      </c>
    </row>
    <row r="1766" spans="1:31" x14ac:dyDescent="0.3">
      <c r="A1766" t="s">
        <v>62</v>
      </c>
      <c r="B1766" t="s">
        <v>32</v>
      </c>
      <c r="C1766">
        <v>48</v>
      </c>
      <c r="D1766">
        <v>575</v>
      </c>
      <c r="E1766">
        <v>11</v>
      </c>
      <c r="F1766">
        <v>19</v>
      </c>
      <c r="G1766">
        <v>19.989999999999998</v>
      </c>
      <c r="H1766">
        <v>219.89</v>
      </c>
      <c r="I1766">
        <v>11.75090909</v>
      </c>
      <c r="J1766">
        <v>1</v>
      </c>
      <c r="K1766">
        <v>100</v>
      </c>
      <c r="L1766">
        <v>4.3</v>
      </c>
      <c r="M1766">
        <v>20</v>
      </c>
      <c r="N1766">
        <v>8</v>
      </c>
      <c r="O1766">
        <v>2</v>
      </c>
      <c r="P1766">
        <v>2</v>
      </c>
      <c r="Q1766">
        <v>2017</v>
      </c>
      <c r="R1766">
        <v>14.94444444</v>
      </c>
      <c r="S1766">
        <v>4500</v>
      </c>
      <c r="T1766">
        <v>19.989999999999998</v>
      </c>
      <c r="U1766">
        <v>4.3</v>
      </c>
      <c r="V1766">
        <v>11.75090909</v>
      </c>
      <c r="W1766">
        <v>19.989999999999998</v>
      </c>
      <c r="X1766">
        <v>4.3</v>
      </c>
      <c r="Y1766">
        <v>11.75090909</v>
      </c>
      <c r="Z1766">
        <v>64.989999999999995</v>
      </c>
      <c r="AA1766">
        <v>3.9</v>
      </c>
      <c r="AB1766">
        <v>15.348000000000001</v>
      </c>
      <c r="AC1766">
        <v>19.940000000000001</v>
      </c>
      <c r="AD1766" s="1">
        <v>42794</v>
      </c>
      <c r="AE1766" t="s">
        <v>122</v>
      </c>
    </row>
    <row r="1767" spans="1:31" x14ac:dyDescent="0.3">
      <c r="A1767" t="s">
        <v>63</v>
      </c>
      <c r="B1767" t="s">
        <v>30</v>
      </c>
      <c r="C1767">
        <v>59</v>
      </c>
      <c r="D1767">
        <v>1893</v>
      </c>
      <c r="E1767">
        <v>3</v>
      </c>
      <c r="F1767">
        <v>3</v>
      </c>
      <c r="G1767">
        <v>159.99</v>
      </c>
      <c r="H1767">
        <v>479.97</v>
      </c>
      <c r="I1767">
        <v>33.4</v>
      </c>
      <c r="J1767">
        <v>1</v>
      </c>
      <c r="K1767">
        <v>6550</v>
      </c>
      <c r="L1767">
        <v>4.2</v>
      </c>
      <c r="M1767">
        <v>20</v>
      </c>
      <c r="N1767">
        <v>8</v>
      </c>
      <c r="O1767">
        <v>2</v>
      </c>
      <c r="P1767">
        <v>2</v>
      </c>
      <c r="Q1767">
        <v>2017</v>
      </c>
      <c r="R1767">
        <v>7.889030612</v>
      </c>
      <c r="S1767">
        <v>8000</v>
      </c>
      <c r="T1767">
        <v>159.99</v>
      </c>
      <c r="U1767">
        <v>4.2</v>
      </c>
      <c r="V1767">
        <v>33.4</v>
      </c>
      <c r="W1767">
        <v>159.99</v>
      </c>
      <c r="X1767">
        <v>4.2</v>
      </c>
      <c r="Y1767">
        <v>33.4</v>
      </c>
      <c r="Z1767">
        <v>159.99</v>
      </c>
      <c r="AA1767">
        <v>4.2</v>
      </c>
      <c r="AB1767">
        <v>33.4</v>
      </c>
      <c r="AC1767">
        <v>159.94</v>
      </c>
      <c r="AD1767" s="1">
        <v>42793</v>
      </c>
      <c r="AE1767" t="s">
        <v>123</v>
      </c>
    </row>
    <row r="1768" spans="1:31" x14ac:dyDescent="0.3">
      <c r="A1768" t="s">
        <v>62</v>
      </c>
      <c r="B1768" t="s">
        <v>32</v>
      </c>
      <c r="C1768">
        <v>48</v>
      </c>
      <c r="D1768">
        <v>575</v>
      </c>
      <c r="E1768">
        <v>11</v>
      </c>
      <c r="F1768">
        <v>19</v>
      </c>
      <c r="G1768">
        <v>19.989999999999998</v>
      </c>
      <c r="H1768">
        <v>219.89</v>
      </c>
      <c r="I1768">
        <v>11.75090909</v>
      </c>
      <c r="J1768">
        <v>1</v>
      </c>
      <c r="K1768">
        <v>100</v>
      </c>
      <c r="L1768">
        <v>4.3</v>
      </c>
      <c r="M1768">
        <v>20</v>
      </c>
      <c r="N1768">
        <v>8</v>
      </c>
      <c r="O1768">
        <v>2</v>
      </c>
      <c r="P1768">
        <v>2</v>
      </c>
      <c r="Q1768">
        <v>2017</v>
      </c>
      <c r="R1768">
        <v>14.94444444</v>
      </c>
      <c r="S1768">
        <v>4500</v>
      </c>
      <c r="T1768">
        <v>19.989999999999998</v>
      </c>
      <c r="U1768">
        <v>4.3</v>
      </c>
      <c r="V1768">
        <v>11.75090909</v>
      </c>
      <c r="W1768">
        <v>19.989999999999998</v>
      </c>
      <c r="X1768">
        <v>4.3</v>
      </c>
      <c r="Y1768">
        <v>11.75090909</v>
      </c>
      <c r="Z1768">
        <v>64.989999999999995</v>
      </c>
      <c r="AA1768">
        <v>3.9</v>
      </c>
      <c r="AB1768">
        <v>15.348000000000001</v>
      </c>
      <c r="AC1768">
        <v>19.940000000000001</v>
      </c>
      <c r="AD1768" s="1">
        <v>42793</v>
      </c>
      <c r="AE1768" t="s">
        <v>122</v>
      </c>
    </row>
    <row r="1769" spans="1:31" x14ac:dyDescent="0.3">
      <c r="A1769" t="s">
        <v>61</v>
      </c>
      <c r="B1769" t="s">
        <v>36</v>
      </c>
      <c r="C1769">
        <v>33</v>
      </c>
      <c r="D1769">
        <v>2188</v>
      </c>
      <c r="E1769">
        <v>1</v>
      </c>
      <c r="F1769">
        <v>3</v>
      </c>
      <c r="G1769">
        <v>179.99</v>
      </c>
      <c r="H1769">
        <v>179.99</v>
      </c>
      <c r="I1769">
        <v>33.54</v>
      </c>
      <c r="J1769">
        <v>2</v>
      </c>
      <c r="K1769">
        <v>7650</v>
      </c>
      <c r="L1769">
        <v>4.2</v>
      </c>
      <c r="M1769">
        <v>20</v>
      </c>
      <c r="N1769">
        <v>8</v>
      </c>
      <c r="O1769">
        <v>2</v>
      </c>
      <c r="P1769">
        <v>2</v>
      </c>
      <c r="Q1769">
        <v>2017</v>
      </c>
      <c r="R1769">
        <v>8.942307692</v>
      </c>
      <c r="S1769">
        <v>8000</v>
      </c>
      <c r="T1769">
        <v>179.99</v>
      </c>
      <c r="U1769">
        <v>4.2</v>
      </c>
      <c r="V1769">
        <v>33.54</v>
      </c>
      <c r="W1769">
        <v>179.99</v>
      </c>
      <c r="X1769">
        <v>4.2</v>
      </c>
      <c r="Y1769">
        <v>33.54</v>
      </c>
      <c r="Z1769">
        <v>179.99</v>
      </c>
      <c r="AA1769">
        <v>4.2</v>
      </c>
      <c r="AB1769">
        <v>33.54</v>
      </c>
      <c r="AC1769">
        <v>179.94</v>
      </c>
      <c r="AD1769" s="1">
        <v>42792</v>
      </c>
      <c r="AE1769" t="s">
        <v>123</v>
      </c>
    </row>
    <row r="1770" spans="1:31" x14ac:dyDescent="0.3">
      <c r="A1770" t="s">
        <v>78</v>
      </c>
      <c r="B1770" t="s">
        <v>36</v>
      </c>
      <c r="C1770">
        <v>58</v>
      </c>
      <c r="D1770">
        <v>1893</v>
      </c>
      <c r="E1770">
        <v>1</v>
      </c>
      <c r="F1770">
        <v>3</v>
      </c>
      <c r="G1770">
        <v>99.99</v>
      </c>
      <c r="H1770">
        <v>99.99</v>
      </c>
      <c r="I1770">
        <v>28.89</v>
      </c>
      <c r="J1770">
        <v>1</v>
      </c>
      <c r="K1770">
        <v>5950</v>
      </c>
      <c r="L1770">
        <v>4.3</v>
      </c>
      <c r="M1770">
        <v>20</v>
      </c>
      <c r="N1770">
        <v>8</v>
      </c>
      <c r="O1770">
        <v>2</v>
      </c>
      <c r="P1770">
        <v>2</v>
      </c>
      <c r="Q1770">
        <v>2017</v>
      </c>
      <c r="R1770">
        <v>7.5102040819999996</v>
      </c>
      <c r="S1770">
        <v>8000</v>
      </c>
      <c r="T1770">
        <v>99.99</v>
      </c>
      <c r="U1770">
        <v>4.3</v>
      </c>
      <c r="V1770">
        <v>28.89</v>
      </c>
      <c r="W1770">
        <v>99.99</v>
      </c>
      <c r="X1770">
        <v>4.3</v>
      </c>
      <c r="Y1770">
        <v>28.89</v>
      </c>
      <c r="Z1770">
        <v>99.99</v>
      </c>
      <c r="AA1770">
        <v>4.3</v>
      </c>
      <c r="AB1770">
        <v>28.89</v>
      </c>
      <c r="AC1770">
        <v>99.94</v>
      </c>
      <c r="AD1770" s="1">
        <v>42792</v>
      </c>
      <c r="AE1770" t="s">
        <v>123</v>
      </c>
    </row>
    <row r="1771" spans="1:31" x14ac:dyDescent="0.3">
      <c r="A1771" t="s">
        <v>53</v>
      </c>
      <c r="B1771" t="s">
        <v>36</v>
      </c>
      <c r="C1771">
        <v>47</v>
      </c>
      <c r="D1771">
        <v>1893</v>
      </c>
      <c r="E1771">
        <v>1</v>
      </c>
      <c r="F1771">
        <v>62</v>
      </c>
      <c r="G1771">
        <v>99.99</v>
      </c>
      <c r="H1771">
        <v>99.99</v>
      </c>
      <c r="I1771">
        <v>35.24</v>
      </c>
      <c r="J1771">
        <v>1</v>
      </c>
      <c r="K1771">
        <v>6050</v>
      </c>
      <c r="L1771">
        <v>4.0999999999999996</v>
      </c>
      <c r="M1771">
        <v>20</v>
      </c>
      <c r="N1771">
        <v>8</v>
      </c>
      <c r="O1771">
        <v>2</v>
      </c>
      <c r="P1771">
        <v>2</v>
      </c>
      <c r="Q1771">
        <v>2017</v>
      </c>
      <c r="R1771">
        <v>11.586850650000001</v>
      </c>
      <c r="S1771">
        <v>8000</v>
      </c>
      <c r="T1771">
        <v>99.99</v>
      </c>
      <c r="U1771">
        <v>4.0999999999999996</v>
      </c>
      <c r="V1771">
        <v>33</v>
      </c>
      <c r="W1771">
        <v>99.99</v>
      </c>
      <c r="X1771">
        <v>4.0999999999999996</v>
      </c>
      <c r="Y1771">
        <v>33</v>
      </c>
      <c r="Z1771">
        <v>99.99</v>
      </c>
      <c r="AA1771">
        <v>4.0999999999999996</v>
      </c>
      <c r="AB1771">
        <v>33</v>
      </c>
      <c r="AC1771">
        <v>99.94</v>
      </c>
      <c r="AD1771" s="1">
        <v>42792</v>
      </c>
      <c r="AE1771" t="s">
        <v>124</v>
      </c>
    </row>
    <row r="1772" spans="1:31" x14ac:dyDescent="0.3">
      <c r="A1772" t="s">
        <v>42</v>
      </c>
      <c r="B1772" t="s">
        <v>32</v>
      </c>
      <c r="C1772">
        <v>59</v>
      </c>
      <c r="D1772">
        <v>492</v>
      </c>
      <c r="E1772">
        <v>5</v>
      </c>
      <c r="F1772">
        <v>19</v>
      </c>
      <c r="G1772">
        <v>64.989999999999995</v>
      </c>
      <c r="H1772">
        <v>324.95</v>
      </c>
      <c r="I1772">
        <v>15.348000000000001</v>
      </c>
      <c r="J1772">
        <v>2</v>
      </c>
      <c r="K1772">
        <v>200</v>
      </c>
      <c r="L1772">
        <v>3.9</v>
      </c>
      <c r="M1772">
        <v>20</v>
      </c>
      <c r="N1772">
        <v>8</v>
      </c>
      <c r="O1772">
        <v>2</v>
      </c>
      <c r="P1772">
        <v>2</v>
      </c>
      <c r="Q1772">
        <v>2017</v>
      </c>
      <c r="R1772">
        <v>13.92857143</v>
      </c>
      <c r="S1772">
        <v>3960</v>
      </c>
      <c r="T1772">
        <v>19.989999999999998</v>
      </c>
      <c r="U1772">
        <v>4.3</v>
      </c>
      <c r="V1772">
        <v>11.75090909</v>
      </c>
      <c r="W1772">
        <v>64.989999999999995</v>
      </c>
      <c r="X1772">
        <v>3.9</v>
      </c>
      <c r="Y1772">
        <v>15.348000000000001</v>
      </c>
      <c r="Z1772">
        <v>64.989999999999995</v>
      </c>
      <c r="AA1772">
        <v>3.9</v>
      </c>
      <c r="AB1772">
        <v>15.348000000000001</v>
      </c>
      <c r="AC1772">
        <v>64.989999999999995</v>
      </c>
      <c r="AD1772" s="1">
        <v>42791</v>
      </c>
      <c r="AE1772" t="s">
        <v>115</v>
      </c>
    </row>
    <row r="1773" spans="1:31" x14ac:dyDescent="0.3">
      <c r="A1773" t="s">
        <v>61</v>
      </c>
      <c r="B1773" t="s">
        <v>36</v>
      </c>
      <c r="C1773">
        <v>33</v>
      </c>
      <c r="D1773">
        <v>2188</v>
      </c>
      <c r="E1773">
        <v>1</v>
      </c>
      <c r="F1773">
        <v>3</v>
      </c>
      <c r="G1773">
        <v>179.99</v>
      </c>
      <c r="H1773">
        <v>179.99</v>
      </c>
      <c r="I1773">
        <v>33.54</v>
      </c>
      <c r="J1773">
        <v>2</v>
      </c>
      <c r="K1773">
        <v>7650</v>
      </c>
      <c r="L1773">
        <v>4.2</v>
      </c>
      <c r="M1773">
        <v>20</v>
      </c>
      <c r="N1773">
        <v>8</v>
      </c>
      <c r="O1773">
        <v>2</v>
      </c>
      <c r="P1773">
        <v>2</v>
      </c>
      <c r="Q1773">
        <v>2017</v>
      </c>
      <c r="R1773">
        <v>8.942307692</v>
      </c>
      <c r="S1773">
        <v>8000</v>
      </c>
      <c r="T1773">
        <v>179.99</v>
      </c>
      <c r="U1773">
        <v>4.2</v>
      </c>
      <c r="V1773">
        <v>33.54</v>
      </c>
      <c r="W1773">
        <v>179.99</v>
      </c>
      <c r="X1773">
        <v>4.2</v>
      </c>
      <c r="Y1773">
        <v>33.54</v>
      </c>
      <c r="Z1773">
        <v>179.99</v>
      </c>
      <c r="AA1773">
        <v>4.2</v>
      </c>
      <c r="AB1773">
        <v>33.54</v>
      </c>
      <c r="AC1773">
        <v>179.94</v>
      </c>
      <c r="AD1773" s="1">
        <v>42791</v>
      </c>
      <c r="AE1773" t="s">
        <v>123</v>
      </c>
    </row>
    <row r="1774" spans="1:31" x14ac:dyDescent="0.3">
      <c r="A1774" t="s">
        <v>73</v>
      </c>
      <c r="B1774" t="s">
        <v>26</v>
      </c>
      <c r="C1774">
        <v>54</v>
      </c>
      <c r="D1774">
        <v>245</v>
      </c>
      <c r="E1774">
        <v>2</v>
      </c>
      <c r="F1774">
        <v>2</v>
      </c>
      <c r="G1774">
        <v>89.9</v>
      </c>
      <c r="H1774">
        <v>179.8</v>
      </c>
      <c r="I1774">
        <v>13.02</v>
      </c>
      <c r="J1774">
        <v>1</v>
      </c>
      <c r="K1774">
        <v>1383</v>
      </c>
      <c r="L1774">
        <v>3.9</v>
      </c>
      <c r="M1774">
        <v>20</v>
      </c>
      <c r="N1774">
        <v>8</v>
      </c>
      <c r="O1774">
        <v>2</v>
      </c>
      <c r="P1774">
        <v>2</v>
      </c>
      <c r="Q1774">
        <v>2017</v>
      </c>
      <c r="R1774">
        <v>8.8723015319999998</v>
      </c>
      <c r="S1774">
        <v>20000</v>
      </c>
      <c r="T1774">
        <v>89.9</v>
      </c>
      <c r="U1774">
        <v>3.9</v>
      </c>
      <c r="V1774">
        <v>13.02</v>
      </c>
      <c r="W1774">
        <v>89.9</v>
      </c>
      <c r="X1774">
        <v>3.9</v>
      </c>
      <c r="Y1774">
        <v>13.02</v>
      </c>
      <c r="Z1774">
        <v>89.9</v>
      </c>
      <c r="AA1774">
        <v>3.9</v>
      </c>
      <c r="AB1774">
        <v>13.02</v>
      </c>
      <c r="AC1774">
        <v>89.85</v>
      </c>
      <c r="AD1774" s="1">
        <v>42791</v>
      </c>
      <c r="AE1774" t="s">
        <v>123</v>
      </c>
    </row>
    <row r="1775" spans="1:31" x14ac:dyDescent="0.3">
      <c r="A1775" t="s">
        <v>78</v>
      </c>
      <c r="B1775" t="s">
        <v>36</v>
      </c>
      <c r="C1775">
        <v>58</v>
      </c>
      <c r="D1775">
        <v>1893</v>
      </c>
      <c r="E1775">
        <v>1</v>
      </c>
      <c r="F1775">
        <v>3</v>
      </c>
      <c r="G1775">
        <v>99.99</v>
      </c>
      <c r="H1775">
        <v>99.99</v>
      </c>
      <c r="I1775">
        <v>28.89</v>
      </c>
      <c r="J1775">
        <v>1</v>
      </c>
      <c r="K1775">
        <v>5950</v>
      </c>
      <c r="L1775">
        <v>4.3</v>
      </c>
      <c r="M1775">
        <v>20</v>
      </c>
      <c r="N1775">
        <v>8</v>
      </c>
      <c r="O1775">
        <v>2</v>
      </c>
      <c r="P1775">
        <v>2</v>
      </c>
      <c r="Q1775">
        <v>2017</v>
      </c>
      <c r="R1775">
        <v>7.5102040819999996</v>
      </c>
      <c r="S1775">
        <v>8000</v>
      </c>
      <c r="T1775">
        <v>99.99</v>
      </c>
      <c r="U1775">
        <v>4.3</v>
      </c>
      <c r="V1775">
        <v>28.89</v>
      </c>
      <c r="W1775">
        <v>99.99</v>
      </c>
      <c r="X1775">
        <v>4.3</v>
      </c>
      <c r="Y1775">
        <v>28.89</v>
      </c>
      <c r="Z1775">
        <v>99.99</v>
      </c>
      <c r="AA1775">
        <v>4.3</v>
      </c>
      <c r="AB1775">
        <v>28.89</v>
      </c>
      <c r="AC1775">
        <v>99.94</v>
      </c>
      <c r="AD1775" s="1">
        <v>42791</v>
      </c>
      <c r="AE1775" t="s">
        <v>123</v>
      </c>
    </row>
    <row r="1776" spans="1:31" x14ac:dyDescent="0.3">
      <c r="A1776" t="s">
        <v>53</v>
      </c>
      <c r="B1776" t="s">
        <v>36</v>
      </c>
      <c r="C1776">
        <v>47</v>
      </c>
      <c r="D1776">
        <v>1893</v>
      </c>
      <c r="E1776">
        <v>1</v>
      </c>
      <c r="F1776">
        <v>62</v>
      </c>
      <c r="G1776">
        <v>99.99</v>
      </c>
      <c r="H1776">
        <v>99.99</v>
      </c>
      <c r="I1776">
        <v>35.24</v>
      </c>
      <c r="J1776">
        <v>1</v>
      </c>
      <c r="K1776">
        <v>6050</v>
      </c>
      <c r="L1776">
        <v>4.0999999999999996</v>
      </c>
      <c r="M1776">
        <v>20</v>
      </c>
      <c r="N1776">
        <v>8</v>
      </c>
      <c r="O1776">
        <v>2</v>
      </c>
      <c r="P1776">
        <v>2</v>
      </c>
      <c r="Q1776">
        <v>2017</v>
      </c>
      <c r="R1776">
        <v>11.586850650000001</v>
      </c>
      <c r="S1776">
        <v>8000</v>
      </c>
      <c r="T1776">
        <v>99.99</v>
      </c>
      <c r="U1776">
        <v>4.0999999999999996</v>
      </c>
      <c r="V1776">
        <v>33</v>
      </c>
      <c r="W1776">
        <v>99.99</v>
      </c>
      <c r="X1776">
        <v>4.0999999999999996</v>
      </c>
      <c r="Y1776">
        <v>33</v>
      </c>
      <c r="Z1776">
        <v>99.99</v>
      </c>
      <c r="AA1776">
        <v>4.0999999999999996</v>
      </c>
      <c r="AB1776">
        <v>33</v>
      </c>
      <c r="AC1776">
        <v>99.94</v>
      </c>
      <c r="AD1776" s="1">
        <v>42791</v>
      </c>
      <c r="AE1776" t="s">
        <v>124</v>
      </c>
    </row>
    <row r="1777" spans="1:31" x14ac:dyDescent="0.3">
      <c r="A1777" t="s">
        <v>42</v>
      </c>
      <c r="B1777" t="s">
        <v>32</v>
      </c>
      <c r="C1777">
        <v>59</v>
      </c>
      <c r="D1777">
        <v>492</v>
      </c>
      <c r="E1777">
        <v>5</v>
      </c>
      <c r="F1777">
        <v>19</v>
      </c>
      <c r="G1777">
        <v>64.989999999999995</v>
      </c>
      <c r="H1777">
        <v>324.95</v>
      </c>
      <c r="I1777">
        <v>15.348000000000001</v>
      </c>
      <c r="J1777">
        <v>2</v>
      </c>
      <c r="K1777">
        <v>200</v>
      </c>
      <c r="L1777">
        <v>3.9</v>
      </c>
      <c r="M1777">
        <v>20</v>
      </c>
      <c r="N1777">
        <v>8</v>
      </c>
      <c r="O1777">
        <v>2</v>
      </c>
      <c r="P1777">
        <v>2</v>
      </c>
      <c r="Q1777">
        <v>2017</v>
      </c>
      <c r="R1777">
        <v>13.92857143</v>
      </c>
      <c r="S1777">
        <v>3960</v>
      </c>
      <c r="T1777">
        <v>19.989999999999998</v>
      </c>
      <c r="U1777">
        <v>4.3</v>
      </c>
      <c r="V1777">
        <v>11.75090909</v>
      </c>
      <c r="W1777">
        <v>64.989999999999995</v>
      </c>
      <c r="X1777">
        <v>3.9</v>
      </c>
      <c r="Y1777">
        <v>15.348000000000001</v>
      </c>
      <c r="Z1777">
        <v>64.989999999999995</v>
      </c>
      <c r="AA1777">
        <v>3.9</v>
      </c>
      <c r="AB1777">
        <v>15.348000000000001</v>
      </c>
      <c r="AC1777">
        <v>64.989999999999995</v>
      </c>
      <c r="AD1777" s="1">
        <v>42790</v>
      </c>
      <c r="AE1777" t="s">
        <v>115</v>
      </c>
    </row>
    <row r="1778" spans="1:31" x14ac:dyDescent="0.3">
      <c r="A1778" t="s">
        <v>63</v>
      </c>
      <c r="B1778" t="s">
        <v>30</v>
      </c>
      <c r="C1778">
        <v>59</v>
      </c>
      <c r="D1778">
        <v>1893</v>
      </c>
      <c r="E1778">
        <v>3</v>
      </c>
      <c r="F1778">
        <v>3</v>
      </c>
      <c r="G1778">
        <v>159.99</v>
      </c>
      <c r="H1778">
        <v>479.97</v>
      </c>
      <c r="I1778">
        <v>33.4</v>
      </c>
      <c r="J1778">
        <v>1</v>
      </c>
      <c r="K1778">
        <v>6550</v>
      </c>
      <c r="L1778">
        <v>4.2</v>
      </c>
      <c r="M1778">
        <v>20</v>
      </c>
      <c r="N1778">
        <v>8</v>
      </c>
      <c r="O1778">
        <v>2</v>
      </c>
      <c r="P1778">
        <v>2</v>
      </c>
      <c r="Q1778">
        <v>2017</v>
      </c>
      <c r="R1778">
        <v>7.889030612</v>
      </c>
      <c r="S1778">
        <v>8000</v>
      </c>
      <c r="T1778">
        <v>159.99</v>
      </c>
      <c r="U1778">
        <v>4.2</v>
      </c>
      <c r="V1778">
        <v>33.4</v>
      </c>
      <c r="W1778">
        <v>159.99</v>
      </c>
      <c r="X1778">
        <v>4.2</v>
      </c>
      <c r="Y1778">
        <v>33.4</v>
      </c>
      <c r="Z1778">
        <v>159.99</v>
      </c>
      <c r="AA1778">
        <v>4.2</v>
      </c>
      <c r="AB1778">
        <v>33.4</v>
      </c>
      <c r="AC1778">
        <v>159.94</v>
      </c>
      <c r="AD1778" s="1">
        <v>42790</v>
      </c>
      <c r="AE1778" t="s">
        <v>123</v>
      </c>
    </row>
    <row r="1779" spans="1:31" x14ac:dyDescent="0.3">
      <c r="A1779" t="s">
        <v>47</v>
      </c>
      <c r="B1779" t="s">
        <v>32</v>
      </c>
      <c r="C1779">
        <v>51</v>
      </c>
      <c r="D1779">
        <v>625</v>
      </c>
      <c r="E1779">
        <v>4</v>
      </c>
      <c r="F1779">
        <v>19</v>
      </c>
      <c r="G1779">
        <v>349.9</v>
      </c>
      <c r="H1779">
        <v>1399.6</v>
      </c>
      <c r="I1779">
        <v>26.582857140000002</v>
      </c>
      <c r="J1779">
        <v>1</v>
      </c>
      <c r="K1779">
        <v>900</v>
      </c>
      <c r="L1779">
        <v>4.3</v>
      </c>
      <c r="M1779">
        <v>20</v>
      </c>
      <c r="N1779">
        <v>8</v>
      </c>
      <c r="O1779">
        <v>2</v>
      </c>
      <c r="P1779">
        <v>2</v>
      </c>
      <c r="Q1779">
        <v>2017</v>
      </c>
      <c r="R1779">
        <v>11.27717391</v>
      </c>
      <c r="S1779">
        <v>11400</v>
      </c>
      <c r="T1779">
        <v>19.989999999999998</v>
      </c>
      <c r="U1779">
        <v>4.3</v>
      </c>
      <c r="V1779">
        <v>11.75090909</v>
      </c>
      <c r="W1779">
        <v>349.9</v>
      </c>
      <c r="X1779">
        <v>4.3</v>
      </c>
      <c r="Y1779">
        <v>26.927499999999998</v>
      </c>
      <c r="Z1779">
        <v>64.989999999999995</v>
      </c>
      <c r="AA1779">
        <v>3.9</v>
      </c>
      <c r="AB1779">
        <v>15.348000000000001</v>
      </c>
      <c r="AC1779">
        <v>349.9</v>
      </c>
      <c r="AD1779" s="1">
        <v>42790</v>
      </c>
      <c r="AE1779" t="s">
        <v>114</v>
      </c>
    </row>
    <row r="1780" spans="1:31" x14ac:dyDescent="0.3">
      <c r="A1780" t="s">
        <v>78</v>
      </c>
      <c r="B1780" t="s">
        <v>36</v>
      </c>
      <c r="C1780">
        <v>58</v>
      </c>
      <c r="D1780">
        <v>1893</v>
      </c>
      <c r="E1780">
        <v>1</v>
      </c>
      <c r="F1780">
        <v>3</v>
      </c>
      <c r="G1780">
        <v>99.99</v>
      </c>
      <c r="H1780">
        <v>99.99</v>
      </c>
      <c r="I1780">
        <v>28.89</v>
      </c>
      <c r="J1780">
        <v>1</v>
      </c>
      <c r="K1780">
        <v>5950</v>
      </c>
      <c r="L1780">
        <v>4.3</v>
      </c>
      <c r="M1780">
        <v>20</v>
      </c>
      <c r="N1780">
        <v>8</v>
      </c>
      <c r="O1780">
        <v>2</v>
      </c>
      <c r="P1780">
        <v>2</v>
      </c>
      <c r="Q1780">
        <v>2017</v>
      </c>
      <c r="R1780">
        <v>7.5102040819999996</v>
      </c>
      <c r="S1780">
        <v>8000</v>
      </c>
      <c r="T1780">
        <v>99.99</v>
      </c>
      <c r="U1780">
        <v>4.3</v>
      </c>
      <c r="V1780">
        <v>28.89</v>
      </c>
      <c r="W1780">
        <v>99.99</v>
      </c>
      <c r="X1780">
        <v>4.3</v>
      </c>
      <c r="Y1780">
        <v>28.89</v>
      </c>
      <c r="Z1780">
        <v>99.99</v>
      </c>
      <c r="AA1780">
        <v>4.3</v>
      </c>
      <c r="AB1780">
        <v>28.89</v>
      </c>
      <c r="AC1780">
        <v>99.94</v>
      </c>
      <c r="AD1780" s="1">
        <v>42790</v>
      </c>
      <c r="AE1780" t="s">
        <v>123</v>
      </c>
    </row>
    <row r="1781" spans="1:31" x14ac:dyDescent="0.3">
      <c r="A1781" t="s">
        <v>42</v>
      </c>
      <c r="B1781" t="s">
        <v>32</v>
      </c>
      <c r="C1781">
        <v>59</v>
      </c>
      <c r="D1781">
        <v>492</v>
      </c>
      <c r="E1781">
        <v>5</v>
      </c>
      <c r="F1781">
        <v>19</v>
      </c>
      <c r="G1781">
        <v>64.989999999999995</v>
      </c>
      <c r="H1781">
        <v>324.95</v>
      </c>
      <c r="I1781">
        <v>15.348000000000001</v>
      </c>
      <c r="J1781">
        <v>2</v>
      </c>
      <c r="K1781">
        <v>200</v>
      </c>
      <c r="L1781">
        <v>3.9</v>
      </c>
      <c r="M1781">
        <v>20</v>
      </c>
      <c r="N1781">
        <v>8</v>
      </c>
      <c r="O1781">
        <v>2</v>
      </c>
      <c r="P1781">
        <v>2</v>
      </c>
      <c r="Q1781">
        <v>2017</v>
      </c>
      <c r="R1781">
        <v>13.92857143</v>
      </c>
      <c r="S1781">
        <v>3960</v>
      </c>
      <c r="T1781">
        <v>19.989999999999998</v>
      </c>
      <c r="U1781">
        <v>4.3</v>
      </c>
      <c r="V1781">
        <v>11.75090909</v>
      </c>
      <c r="W1781">
        <v>64.989999999999995</v>
      </c>
      <c r="X1781">
        <v>3.9</v>
      </c>
      <c r="Y1781">
        <v>15.348000000000001</v>
      </c>
      <c r="Z1781">
        <v>64.989999999999995</v>
      </c>
      <c r="AA1781">
        <v>3.9</v>
      </c>
      <c r="AB1781">
        <v>15.348000000000001</v>
      </c>
      <c r="AC1781">
        <v>64.989999999999995</v>
      </c>
      <c r="AD1781" s="1">
        <v>42789</v>
      </c>
      <c r="AE1781" t="s">
        <v>115</v>
      </c>
    </row>
    <row r="1782" spans="1:31" x14ac:dyDescent="0.3">
      <c r="A1782" t="s">
        <v>62</v>
      </c>
      <c r="B1782" t="s">
        <v>32</v>
      </c>
      <c r="C1782">
        <v>48</v>
      </c>
      <c r="D1782">
        <v>575</v>
      </c>
      <c r="E1782">
        <v>11</v>
      </c>
      <c r="F1782">
        <v>19</v>
      </c>
      <c r="G1782">
        <v>19.989999999999998</v>
      </c>
      <c r="H1782">
        <v>219.89</v>
      </c>
      <c r="I1782">
        <v>11.75090909</v>
      </c>
      <c r="J1782">
        <v>1</v>
      </c>
      <c r="K1782">
        <v>100</v>
      </c>
      <c r="L1782">
        <v>4.3</v>
      </c>
      <c r="M1782">
        <v>20</v>
      </c>
      <c r="N1782">
        <v>8</v>
      </c>
      <c r="O1782">
        <v>2</v>
      </c>
      <c r="P1782">
        <v>2</v>
      </c>
      <c r="Q1782">
        <v>2017</v>
      </c>
      <c r="R1782">
        <v>14.94444444</v>
      </c>
      <c r="S1782">
        <v>4500</v>
      </c>
      <c r="T1782">
        <v>19.989999999999998</v>
      </c>
      <c r="U1782">
        <v>4.3</v>
      </c>
      <c r="V1782">
        <v>11.75090909</v>
      </c>
      <c r="W1782">
        <v>19.989999999999998</v>
      </c>
      <c r="X1782">
        <v>4.3</v>
      </c>
      <c r="Y1782">
        <v>11.75090909</v>
      </c>
      <c r="Z1782">
        <v>64.989999999999995</v>
      </c>
      <c r="AA1782">
        <v>3.9</v>
      </c>
      <c r="AB1782">
        <v>15.348000000000001</v>
      </c>
      <c r="AC1782">
        <v>19.940000000000001</v>
      </c>
      <c r="AD1782" s="1">
        <v>42789</v>
      </c>
      <c r="AE1782" t="s">
        <v>122</v>
      </c>
    </row>
    <row r="1783" spans="1:31" x14ac:dyDescent="0.3">
      <c r="A1783" t="s">
        <v>73</v>
      </c>
      <c r="B1783" t="s">
        <v>26</v>
      </c>
      <c r="C1783">
        <v>54</v>
      </c>
      <c r="D1783">
        <v>245</v>
      </c>
      <c r="E1783">
        <v>2</v>
      </c>
      <c r="F1783">
        <v>2</v>
      </c>
      <c r="G1783">
        <v>89.9</v>
      </c>
      <c r="H1783">
        <v>179.8</v>
      </c>
      <c r="I1783">
        <v>13.02</v>
      </c>
      <c r="J1783">
        <v>1</v>
      </c>
      <c r="K1783">
        <v>1383</v>
      </c>
      <c r="L1783">
        <v>3.9</v>
      </c>
      <c r="M1783">
        <v>20</v>
      </c>
      <c r="N1783">
        <v>8</v>
      </c>
      <c r="O1783">
        <v>2</v>
      </c>
      <c r="P1783">
        <v>2</v>
      </c>
      <c r="Q1783">
        <v>2017</v>
      </c>
      <c r="R1783">
        <v>8.8723015319999998</v>
      </c>
      <c r="S1783">
        <v>20000</v>
      </c>
      <c r="T1783">
        <v>89.9</v>
      </c>
      <c r="U1783">
        <v>3.9</v>
      </c>
      <c r="V1783">
        <v>13.02</v>
      </c>
      <c r="W1783">
        <v>89.9</v>
      </c>
      <c r="X1783">
        <v>3.9</v>
      </c>
      <c r="Y1783">
        <v>13.02</v>
      </c>
      <c r="Z1783">
        <v>89.9</v>
      </c>
      <c r="AA1783">
        <v>3.9</v>
      </c>
      <c r="AB1783">
        <v>13.02</v>
      </c>
      <c r="AC1783">
        <v>89.85</v>
      </c>
      <c r="AD1783" s="1">
        <v>42789</v>
      </c>
      <c r="AE1783" t="s">
        <v>123</v>
      </c>
    </row>
    <row r="1784" spans="1:31" x14ac:dyDescent="0.3">
      <c r="A1784" t="s">
        <v>42</v>
      </c>
      <c r="B1784" t="s">
        <v>32</v>
      </c>
      <c r="C1784">
        <v>59</v>
      </c>
      <c r="D1784">
        <v>492</v>
      </c>
      <c r="E1784">
        <v>5</v>
      </c>
      <c r="F1784">
        <v>19</v>
      </c>
      <c r="G1784">
        <v>64.989999999999995</v>
      </c>
      <c r="H1784">
        <v>324.95</v>
      </c>
      <c r="I1784">
        <v>15.348000000000001</v>
      </c>
      <c r="J1784">
        <v>2</v>
      </c>
      <c r="K1784">
        <v>200</v>
      </c>
      <c r="L1784">
        <v>3.9</v>
      </c>
      <c r="M1784">
        <v>20</v>
      </c>
      <c r="N1784">
        <v>8</v>
      </c>
      <c r="O1784">
        <v>2</v>
      </c>
      <c r="P1784">
        <v>2</v>
      </c>
      <c r="Q1784">
        <v>2017</v>
      </c>
      <c r="R1784">
        <v>13.92857143</v>
      </c>
      <c r="S1784">
        <v>3960</v>
      </c>
      <c r="T1784">
        <v>19.989999999999998</v>
      </c>
      <c r="U1784">
        <v>4.3</v>
      </c>
      <c r="V1784">
        <v>11.75090909</v>
      </c>
      <c r="W1784">
        <v>64.989999999999995</v>
      </c>
      <c r="X1784">
        <v>3.9</v>
      </c>
      <c r="Y1784">
        <v>15.348000000000001</v>
      </c>
      <c r="Z1784">
        <v>64.989999999999995</v>
      </c>
      <c r="AA1784">
        <v>3.9</v>
      </c>
      <c r="AB1784">
        <v>15.348000000000001</v>
      </c>
      <c r="AC1784">
        <v>64.989999999999995</v>
      </c>
      <c r="AD1784" s="1">
        <v>42788</v>
      </c>
      <c r="AE1784" t="s">
        <v>115</v>
      </c>
    </row>
    <row r="1785" spans="1:31" x14ac:dyDescent="0.3">
      <c r="A1785" t="s">
        <v>61</v>
      </c>
      <c r="B1785" t="s">
        <v>36</v>
      </c>
      <c r="C1785">
        <v>33</v>
      </c>
      <c r="D1785">
        <v>2188</v>
      </c>
      <c r="E1785">
        <v>1</v>
      </c>
      <c r="F1785">
        <v>3</v>
      </c>
      <c r="G1785">
        <v>179.99</v>
      </c>
      <c r="H1785">
        <v>179.99</v>
      </c>
      <c r="I1785">
        <v>33.54</v>
      </c>
      <c r="J1785">
        <v>2</v>
      </c>
      <c r="K1785">
        <v>7650</v>
      </c>
      <c r="L1785">
        <v>4.2</v>
      </c>
      <c r="M1785">
        <v>20</v>
      </c>
      <c r="N1785">
        <v>8</v>
      </c>
      <c r="O1785">
        <v>2</v>
      </c>
      <c r="P1785">
        <v>2</v>
      </c>
      <c r="Q1785">
        <v>2017</v>
      </c>
      <c r="R1785">
        <v>8.942307692</v>
      </c>
      <c r="S1785">
        <v>8000</v>
      </c>
      <c r="T1785">
        <v>179.99</v>
      </c>
      <c r="U1785">
        <v>4.2</v>
      </c>
      <c r="V1785">
        <v>33.54</v>
      </c>
      <c r="W1785">
        <v>179.99</v>
      </c>
      <c r="X1785">
        <v>4.2</v>
      </c>
      <c r="Y1785">
        <v>33.54</v>
      </c>
      <c r="Z1785">
        <v>179.99</v>
      </c>
      <c r="AA1785">
        <v>4.2</v>
      </c>
      <c r="AB1785">
        <v>33.54</v>
      </c>
      <c r="AC1785">
        <v>179.94</v>
      </c>
      <c r="AD1785" s="1">
        <v>42788</v>
      </c>
      <c r="AE1785" t="s">
        <v>123</v>
      </c>
    </row>
    <row r="1786" spans="1:31" x14ac:dyDescent="0.3">
      <c r="A1786" t="s">
        <v>78</v>
      </c>
      <c r="B1786" t="s">
        <v>36</v>
      </c>
      <c r="C1786">
        <v>58</v>
      </c>
      <c r="D1786">
        <v>1893</v>
      </c>
      <c r="E1786">
        <v>1</v>
      </c>
      <c r="F1786">
        <v>3</v>
      </c>
      <c r="G1786">
        <v>99.99</v>
      </c>
      <c r="H1786">
        <v>99.99</v>
      </c>
      <c r="I1786">
        <v>28.89</v>
      </c>
      <c r="J1786">
        <v>1</v>
      </c>
      <c r="K1786">
        <v>5950</v>
      </c>
      <c r="L1786">
        <v>4.3</v>
      </c>
      <c r="M1786">
        <v>20</v>
      </c>
      <c r="N1786">
        <v>8</v>
      </c>
      <c r="O1786">
        <v>2</v>
      </c>
      <c r="P1786">
        <v>2</v>
      </c>
      <c r="Q1786">
        <v>2017</v>
      </c>
      <c r="R1786">
        <v>7.5102040819999996</v>
      </c>
      <c r="S1786">
        <v>8000</v>
      </c>
      <c r="T1786">
        <v>99.99</v>
      </c>
      <c r="U1786">
        <v>4.3</v>
      </c>
      <c r="V1786">
        <v>28.89</v>
      </c>
      <c r="W1786">
        <v>99.99</v>
      </c>
      <c r="X1786">
        <v>4.3</v>
      </c>
      <c r="Y1786">
        <v>28.89</v>
      </c>
      <c r="Z1786">
        <v>99.99</v>
      </c>
      <c r="AA1786">
        <v>4.3</v>
      </c>
      <c r="AB1786">
        <v>28.89</v>
      </c>
      <c r="AC1786">
        <v>99.94</v>
      </c>
      <c r="AD1786" s="1">
        <v>42788</v>
      </c>
      <c r="AE1786" t="s">
        <v>123</v>
      </c>
    </row>
    <row r="1787" spans="1:31" x14ac:dyDescent="0.3">
      <c r="A1787" t="s">
        <v>53</v>
      </c>
      <c r="B1787" t="s">
        <v>36</v>
      </c>
      <c r="C1787">
        <v>47</v>
      </c>
      <c r="D1787">
        <v>1893</v>
      </c>
      <c r="E1787">
        <v>1</v>
      </c>
      <c r="F1787">
        <v>62</v>
      </c>
      <c r="G1787">
        <v>99.99</v>
      </c>
      <c r="H1787">
        <v>99.99</v>
      </c>
      <c r="I1787">
        <v>35.24</v>
      </c>
      <c r="J1787">
        <v>1</v>
      </c>
      <c r="K1787">
        <v>6050</v>
      </c>
      <c r="L1787">
        <v>4.0999999999999996</v>
      </c>
      <c r="M1787">
        <v>20</v>
      </c>
      <c r="N1787">
        <v>8</v>
      </c>
      <c r="O1787">
        <v>2</v>
      </c>
      <c r="P1787">
        <v>2</v>
      </c>
      <c r="Q1787">
        <v>2017</v>
      </c>
      <c r="R1787">
        <v>11.586850650000001</v>
      </c>
      <c r="S1787">
        <v>8000</v>
      </c>
      <c r="T1787">
        <v>99.99</v>
      </c>
      <c r="U1787">
        <v>4.0999999999999996</v>
      </c>
      <c r="V1787">
        <v>33</v>
      </c>
      <c r="W1787">
        <v>99.99</v>
      </c>
      <c r="X1787">
        <v>4.0999999999999996</v>
      </c>
      <c r="Y1787">
        <v>33</v>
      </c>
      <c r="Z1787">
        <v>99.99</v>
      </c>
      <c r="AA1787">
        <v>4.0999999999999996</v>
      </c>
      <c r="AB1787">
        <v>33</v>
      </c>
      <c r="AC1787">
        <v>99.94</v>
      </c>
      <c r="AD1787" s="1">
        <v>42788</v>
      </c>
      <c r="AE1787" t="s">
        <v>124</v>
      </c>
    </row>
    <row r="1788" spans="1:31" x14ac:dyDescent="0.3">
      <c r="A1788" t="s">
        <v>63</v>
      </c>
      <c r="B1788" t="s">
        <v>30</v>
      </c>
      <c r="C1788">
        <v>59</v>
      </c>
      <c r="D1788">
        <v>1893</v>
      </c>
      <c r="E1788">
        <v>3</v>
      </c>
      <c r="F1788">
        <v>3</v>
      </c>
      <c r="G1788">
        <v>159.99</v>
      </c>
      <c r="H1788">
        <v>479.97</v>
      </c>
      <c r="I1788">
        <v>33.4</v>
      </c>
      <c r="J1788">
        <v>1</v>
      </c>
      <c r="K1788">
        <v>6550</v>
      </c>
      <c r="L1788">
        <v>4.2</v>
      </c>
      <c r="M1788">
        <v>20</v>
      </c>
      <c r="N1788">
        <v>8</v>
      </c>
      <c r="O1788">
        <v>2</v>
      </c>
      <c r="P1788">
        <v>2</v>
      </c>
      <c r="Q1788">
        <v>2017</v>
      </c>
      <c r="R1788">
        <v>7.889030612</v>
      </c>
      <c r="S1788">
        <v>8000</v>
      </c>
      <c r="T1788">
        <v>159.99</v>
      </c>
      <c r="U1788">
        <v>4.2</v>
      </c>
      <c r="V1788">
        <v>33.4</v>
      </c>
      <c r="W1788">
        <v>159.99</v>
      </c>
      <c r="X1788">
        <v>4.2</v>
      </c>
      <c r="Y1788">
        <v>33.4</v>
      </c>
      <c r="Z1788">
        <v>159.99</v>
      </c>
      <c r="AA1788">
        <v>4.2</v>
      </c>
      <c r="AB1788">
        <v>33.4</v>
      </c>
      <c r="AC1788">
        <v>159.94</v>
      </c>
      <c r="AD1788" s="1">
        <v>42788</v>
      </c>
      <c r="AE1788" t="s">
        <v>123</v>
      </c>
    </row>
    <row r="1789" spans="1:31" x14ac:dyDescent="0.3">
      <c r="A1789" t="s">
        <v>47</v>
      </c>
      <c r="B1789" t="s">
        <v>32</v>
      </c>
      <c r="C1789">
        <v>51</v>
      </c>
      <c r="D1789">
        <v>625</v>
      </c>
      <c r="E1789">
        <v>4</v>
      </c>
      <c r="F1789">
        <v>19</v>
      </c>
      <c r="G1789">
        <v>349.9</v>
      </c>
      <c r="H1789">
        <v>1399.6</v>
      </c>
      <c r="I1789">
        <v>26.582857140000002</v>
      </c>
      <c r="J1789">
        <v>1</v>
      </c>
      <c r="K1789">
        <v>900</v>
      </c>
      <c r="L1789">
        <v>4.3</v>
      </c>
      <c r="M1789">
        <v>20</v>
      </c>
      <c r="N1789">
        <v>8</v>
      </c>
      <c r="O1789">
        <v>2</v>
      </c>
      <c r="P1789">
        <v>2</v>
      </c>
      <c r="Q1789">
        <v>2017</v>
      </c>
      <c r="R1789">
        <v>11.27717391</v>
      </c>
      <c r="S1789">
        <v>11400</v>
      </c>
      <c r="T1789">
        <v>19.989999999999998</v>
      </c>
      <c r="U1789">
        <v>4.3</v>
      </c>
      <c r="V1789">
        <v>11.75090909</v>
      </c>
      <c r="W1789">
        <v>349.9</v>
      </c>
      <c r="X1789">
        <v>4.3</v>
      </c>
      <c r="Y1789">
        <v>26.927499999999998</v>
      </c>
      <c r="Z1789">
        <v>64.989999999999995</v>
      </c>
      <c r="AA1789">
        <v>3.9</v>
      </c>
      <c r="AB1789">
        <v>15.348000000000001</v>
      </c>
      <c r="AC1789">
        <v>349.9</v>
      </c>
      <c r="AD1789" s="1">
        <v>42788</v>
      </c>
      <c r="AE1789" t="s">
        <v>114</v>
      </c>
    </row>
    <row r="1790" spans="1:31" x14ac:dyDescent="0.3">
      <c r="A1790" t="s">
        <v>42</v>
      </c>
      <c r="B1790" t="s">
        <v>32</v>
      </c>
      <c r="C1790">
        <v>59</v>
      </c>
      <c r="D1790">
        <v>492</v>
      </c>
      <c r="E1790">
        <v>5</v>
      </c>
      <c r="F1790">
        <v>19</v>
      </c>
      <c r="G1790">
        <v>64.989999999999995</v>
      </c>
      <c r="H1790">
        <v>324.95</v>
      </c>
      <c r="I1790">
        <v>15.348000000000001</v>
      </c>
      <c r="J1790">
        <v>2</v>
      </c>
      <c r="K1790">
        <v>200</v>
      </c>
      <c r="L1790">
        <v>3.9</v>
      </c>
      <c r="M1790">
        <v>20</v>
      </c>
      <c r="N1790">
        <v>8</v>
      </c>
      <c r="O1790">
        <v>2</v>
      </c>
      <c r="P1790">
        <v>2</v>
      </c>
      <c r="Q1790">
        <v>2017</v>
      </c>
      <c r="R1790">
        <v>13.92857143</v>
      </c>
      <c r="S1790">
        <v>3960</v>
      </c>
      <c r="T1790">
        <v>19.989999999999998</v>
      </c>
      <c r="U1790">
        <v>4.3</v>
      </c>
      <c r="V1790">
        <v>11.75090909</v>
      </c>
      <c r="W1790">
        <v>64.989999999999995</v>
      </c>
      <c r="X1790">
        <v>3.9</v>
      </c>
      <c r="Y1790">
        <v>15.348000000000001</v>
      </c>
      <c r="Z1790">
        <v>64.989999999999995</v>
      </c>
      <c r="AA1790">
        <v>3.9</v>
      </c>
      <c r="AB1790">
        <v>15.348000000000001</v>
      </c>
      <c r="AC1790">
        <v>64.989999999999995</v>
      </c>
      <c r="AD1790" s="1">
        <v>42787</v>
      </c>
      <c r="AE1790" t="s">
        <v>115</v>
      </c>
    </row>
    <row r="1791" spans="1:31" x14ac:dyDescent="0.3">
      <c r="A1791" t="s">
        <v>62</v>
      </c>
      <c r="B1791" t="s">
        <v>32</v>
      </c>
      <c r="C1791">
        <v>48</v>
      </c>
      <c r="D1791">
        <v>575</v>
      </c>
      <c r="E1791">
        <v>11</v>
      </c>
      <c r="F1791">
        <v>19</v>
      </c>
      <c r="G1791">
        <v>19.989999999999998</v>
      </c>
      <c r="H1791">
        <v>219.89</v>
      </c>
      <c r="I1791">
        <v>11.75090909</v>
      </c>
      <c r="J1791">
        <v>1</v>
      </c>
      <c r="K1791">
        <v>100</v>
      </c>
      <c r="L1791">
        <v>4.3</v>
      </c>
      <c r="M1791">
        <v>20</v>
      </c>
      <c r="N1791">
        <v>8</v>
      </c>
      <c r="O1791">
        <v>2</v>
      </c>
      <c r="P1791">
        <v>2</v>
      </c>
      <c r="Q1791">
        <v>2017</v>
      </c>
      <c r="R1791">
        <v>14.94444444</v>
      </c>
      <c r="S1791">
        <v>4500</v>
      </c>
      <c r="T1791">
        <v>19.989999999999998</v>
      </c>
      <c r="U1791">
        <v>4.3</v>
      </c>
      <c r="V1791">
        <v>11.75090909</v>
      </c>
      <c r="W1791">
        <v>19.989999999999998</v>
      </c>
      <c r="X1791">
        <v>4.3</v>
      </c>
      <c r="Y1791">
        <v>11.75090909</v>
      </c>
      <c r="Z1791">
        <v>64.989999999999995</v>
      </c>
      <c r="AA1791">
        <v>3.9</v>
      </c>
      <c r="AB1791">
        <v>15.348000000000001</v>
      </c>
      <c r="AC1791">
        <v>19.940000000000001</v>
      </c>
      <c r="AD1791" s="1">
        <v>42787</v>
      </c>
      <c r="AE1791" t="s">
        <v>122</v>
      </c>
    </row>
    <row r="1792" spans="1:31" x14ac:dyDescent="0.3">
      <c r="A1792" t="s">
        <v>47</v>
      </c>
      <c r="B1792" t="s">
        <v>32</v>
      </c>
      <c r="C1792">
        <v>51</v>
      </c>
      <c r="D1792">
        <v>625</v>
      </c>
      <c r="E1792">
        <v>4</v>
      </c>
      <c r="F1792">
        <v>19</v>
      </c>
      <c r="G1792">
        <v>349.9</v>
      </c>
      <c r="H1792">
        <v>1399.6</v>
      </c>
      <c r="I1792">
        <v>26.582857140000002</v>
      </c>
      <c r="J1792">
        <v>1</v>
      </c>
      <c r="K1792">
        <v>900</v>
      </c>
      <c r="L1792">
        <v>4.3</v>
      </c>
      <c r="M1792">
        <v>20</v>
      </c>
      <c r="N1792">
        <v>8</v>
      </c>
      <c r="O1792">
        <v>2</v>
      </c>
      <c r="P1792">
        <v>2</v>
      </c>
      <c r="Q1792">
        <v>2017</v>
      </c>
      <c r="R1792">
        <v>11.27717391</v>
      </c>
      <c r="S1792">
        <v>11400</v>
      </c>
      <c r="T1792">
        <v>19.989999999999998</v>
      </c>
      <c r="U1792">
        <v>4.3</v>
      </c>
      <c r="V1792">
        <v>11.75090909</v>
      </c>
      <c r="W1792">
        <v>349.9</v>
      </c>
      <c r="X1792">
        <v>4.3</v>
      </c>
      <c r="Y1792">
        <v>26.927499999999998</v>
      </c>
      <c r="Z1792">
        <v>64.989999999999995</v>
      </c>
      <c r="AA1792">
        <v>3.9</v>
      </c>
      <c r="AB1792">
        <v>15.348000000000001</v>
      </c>
      <c r="AC1792">
        <v>349.9</v>
      </c>
      <c r="AD1792" s="1">
        <v>42787</v>
      </c>
      <c r="AE1792" t="s">
        <v>114</v>
      </c>
    </row>
    <row r="1793" spans="1:31" x14ac:dyDescent="0.3">
      <c r="A1793" t="s">
        <v>53</v>
      </c>
      <c r="B1793" t="s">
        <v>36</v>
      </c>
      <c r="C1793">
        <v>47</v>
      </c>
      <c r="D1793">
        <v>1893</v>
      </c>
      <c r="E1793">
        <v>1</v>
      </c>
      <c r="F1793">
        <v>62</v>
      </c>
      <c r="G1793">
        <v>99.99</v>
      </c>
      <c r="H1793">
        <v>99.99</v>
      </c>
      <c r="I1793">
        <v>35.24</v>
      </c>
      <c r="J1793">
        <v>1</v>
      </c>
      <c r="K1793">
        <v>6050</v>
      </c>
      <c r="L1793">
        <v>4.0999999999999996</v>
      </c>
      <c r="M1793">
        <v>20</v>
      </c>
      <c r="N1793">
        <v>8</v>
      </c>
      <c r="O1793">
        <v>2</v>
      </c>
      <c r="P1793">
        <v>2</v>
      </c>
      <c r="Q1793">
        <v>2017</v>
      </c>
      <c r="R1793">
        <v>11.586850650000001</v>
      </c>
      <c r="S1793">
        <v>8000</v>
      </c>
      <c r="T1793">
        <v>99.99</v>
      </c>
      <c r="U1793">
        <v>4.0999999999999996</v>
      </c>
      <c r="V1793">
        <v>33</v>
      </c>
      <c r="W1793">
        <v>99.99</v>
      </c>
      <c r="X1793">
        <v>4.0999999999999996</v>
      </c>
      <c r="Y1793">
        <v>33</v>
      </c>
      <c r="Z1793">
        <v>99.99</v>
      </c>
      <c r="AA1793">
        <v>4.0999999999999996</v>
      </c>
      <c r="AB1793">
        <v>33</v>
      </c>
      <c r="AC1793">
        <v>99.94</v>
      </c>
      <c r="AD1793" s="1">
        <v>42786</v>
      </c>
      <c r="AE1793" t="s">
        <v>124</v>
      </c>
    </row>
    <row r="1794" spans="1:31" x14ac:dyDescent="0.3">
      <c r="A1794" t="s">
        <v>73</v>
      </c>
      <c r="B1794" t="s">
        <v>26</v>
      </c>
      <c r="C1794">
        <v>54</v>
      </c>
      <c r="D1794">
        <v>245</v>
      </c>
      <c r="E1794">
        <v>2</v>
      </c>
      <c r="F1794">
        <v>2</v>
      </c>
      <c r="G1794">
        <v>89.9</v>
      </c>
      <c r="H1794">
        <v>179.8</v>
      </c>
      <c r="I1794">
        <v>13.02</v>
      </c>
      <c r="J1794">
        <v>1</v>
      </c>
      <c r="K1794">
        <v>1383</v>
      </c>
      <c r="L1794">
        <v>3.9</v>
      </c>
      <c r="M1794">
        <v>20</v>
      </c>
      <c r="N1794">
        <v>8</v>
      </c>
      <c r="O1794">
        <v>2</v>
      </c>
      <c r="P1794">
        <v>2</v>
      </c>
      <c r="Q1794">
        <v>2017</v>
      </c>
      <c r="R1794">
        <v>8.8723015319999998</v>
      </c>
      <c r="S1794">
        <v>20000</v>
      </c>
      <c r="T1794">
        <v>89.9</v>
      </c>
      <c r="U1794">
        <v>3.9</v>
      </c>
      <c r="V1794">
        <v>13.02</v>
      </c>
      <c r="W1794">
        <v>89.9</v>
      </c>
      <c r="X1794">
        <v>3.9</v>
      </c>
      <c r="Y1794">
        <v>13.02</v>
      </c>
      <c r="Z1794">
        <v>89.9</v>
      </c>
      <c r="AA1794">
        <v>3.9</v>
      </c>
      <c r="AB1794">
        <v>13.02</v>
      </c>
      <c r="AC1794">
        <v>89.85</v>
      </c>
      <c r="AD1794" s="1">
        <v>42786</v>
      </c>
      <c r="AE1794" t="s">
        <v>123</v>
      </c>
    </row>
    <row r="1795" spans="1:31" x14ac:dyDescent="0.3">
      <c r="A1795" t="s">
        <v>78</v>
      </c>
      <c r="B1795" t="s">
        <v>36</v>
      </c>
      <c r="C1795">
        <v>58</v>
      </c>
      <c r="D1795">
        <v>1893</v>
      </c>
      <c r="E1795">
        <v>1</v>
      </c>
      <c r="F1795">
        <v>3</v>
      </c>
      <c r="G1795">
        <v>99.99</v>
      </c>
      <c r="H1795">
        <v>99.99</v>
      </c>
      <c r="I1795">
        <v>28.89</v>
      </c>
      <c r="J1795">
        <v>1</v>
      </c>
      <c r="K1795">
        <v>5950</v>
      </c>
      <c r="L1795">
        <v>4.3</v>
      </c>
      <c r="M1795">
        <v>20</v>
      </c>
      <c r="N1795">
        <v>8</v>
      </c>
      <c r="O1795">
        <v>2</v>
      </c>
      <c r="P1795">
        <v>2</v>
      </c>
      <c r="Q1795">
        <v>2017</v>
      </c>
      <c r="R1795">
        <v>7.5102040819999996</v>
      </c>
      <c r="S1795">
        <v>8000</v>
      </c>
      <c r="T1795">
        <v>99.99</v>
      </c>
      <c r="U1795">
        <v>4.3</v>
      </c>
      <c r="V1795">
        <v>28.89</v>
      </c>
      <c r="W1795">
        <v>99.99</v>
      </c>
      <c r="X1795">
        <v>4.3</v>
      </c>
      <c r="Y1795">
        <v>28.89</v>
      </c>
      <c r="Z1795">
        <v>99.99</v>
      </c>
      <c r="AA1795">
        <v>4.3</v>
      </c>
      <c r="AB1795">
        <v>28.89</v>
      </c>
      <c r="AC1795">
        <v>99.94</v>
      </c>
      <c r="AD1795" s="1">
        <v>42786</v>
      </c>
      <c r="AE1795" t="s">
        <v>123</v>
      </c>
    </row>
    <row r="1796" spans="1:31" x14ac:dyDescent="0.3">
      <c r="A1796" t="s">
        <v>47</v>
      </c>
      <c r="B1796" t="s">
        <v>32</v>
      </c>
      <c r="C1796">
        <v>51</v>
      </c>
      <c r="D1796">
        <v>625</v>
      </c>
      <c r="E1796">
        <v>4</v>
      </c>
      <c r="F1796">
        <v>19</v>
      </c>
      <c r="G1796">
        <v>349.9</v>
      </c>
      <c r="H1796">
        <v>1399.6</v>
      </c>
      <c r="I1796">
        <v>26.582857140000002</v>
      </c>
      <c r="J1796">
        <v>1</v>
      </c>
      <c r="K1796">
        <v>900</v>
      </c>
      <c r="L1796">
        <v>4.3</v>
      </c>
      <c r="M1796">
        <v>20</v>
      </c>
      <c r="N1796">
        <v>8</v>
      </c>
      <c r="O1796">
        <v>2</v>
      </c>
      <c r="P1796">
        <v>2</v>
      </c>
      <c r="Q1796">
        <v>2017</v>
      </c>
      <c r="R1796">
        <v>11.27717391</v>
      </c>
      <c r="S1796">
        <v>11400</v>
      </c>
      <c r="T1796">
        <v>19.989999999999998</v>
      </c>
      <c r="U1796">
        <v>4.3</v>
      </c>
      <c r="V1796">
        <v>11.75090909</v>
      </c>
      <c r="W1796">
        <v>349.9</v>
      </c>
      <c r="X1796">
        <v>4.3</v>
      </c>
      <c r="Y1796">
        <v>26.927499999999998</v>
      </c>
      <c r="Z1796">
        <v>64.989999999999995</v>
      </c>
      <c r="AA1796">
        <v>3.9</v>
      </c>
      <c r="AB1796">
        <v>15.348000000000001</v>
      </c>
      <c r="AC1796">
        <v>349.9</v>
      </c>
      <c r="AD1796" s="1">
        <v>42786</v>
      </c>
      <c r="AE1796" t="s">
        <v>114</v>
      </c>
    </row>
    <row r="1797" spans="1:31" x14ac:dyDescent="0.3">
      <c r="A1797" t="s">
        <v>63</v>
      </c>
      <c r="B1797" t="s">
        <v>30</v>
      </c>
      <c r="C1797">
        <v>59</v>
      </c>
      <c r="D1797">
        <v>1893</v>
      </c>
      <c r="E1797">
        <v>3</v>
      </c>
      <c r="F1797">
        <v>3</v>
      </c>
      <c r="G1797">
        <v>159.99</v>
      </c>
      <c r="H1797">
        <v>479.97</v>
      </c>
      <c r="I1797">
        <v>33.4</v>
      </c>
      <c r="J1797">
        <v>1</v>
      </c>
      <c r="K1797">
        <v>6550</v>
      </c>
      <c r="L1797">
        <v>4.2</v>
      </c>
      <c r="M1797">
        <v>20</v>
      </c>
      <c r="N1797">
        <v>8</v>
      </c>
      <c r="O1797">
        <v>2</v>
      </c>
      <c r="P1797">
        <v>2</v>
      </c>
      <c r="Q1797">
        <v>2017</v>
      </c>
      <c r="R1797">
        <v>7.889030612</v>
      </c>
      <c r="S1797">
        <v>8000</v>
      </c>
      <c r="T1797">
        <v>159.99</v>
      </c>
      <c r="U1797">
        <v>4.2</v>
      </c>
      <c r="V1797">
        <v>33.4</v>
      </c>
      <c r="W1797">
        <v>159.99</v>
      </c>
      <c r="X1797">
        <v>4.2</v>
      </c>
      <c r="Y1797">
        <v>33.4</v>
      </c>
      <c r="Z1797">
        <v>159.99</v>
      </c>
      <c r="AA1797">
        <v>4.2</v>
      </c>
      <c r="AB1797">
        <v>33.4</v>
      </c>
      <c r="AC1797">
        <v>159.94</v>
      </c>
      <c r="AD1797" s="1">
        <v>42786</v>
      </c>
      <c r="AE1797" t="s">
        <v>123</v>
      </c>
    </row>
    <row r="1798" spans="1:31" x14ac:dyDescent="0.3">
      <c r="A1798" t="s">
        <v>61</v>
      </c>
      <c r="B1798" t="s">
        <v>36</v>
      </c>
      <c r="C1798">
        <v>33</v>
      </c>
      <c r="D1798">
        <v>2188</v>
      </c>
      <c r="E1798">
        <v>1</v>
      </c>
      <c r="F1798">
        <v>3</v>
      </c>
      <c r="G1798">
        <v>179.99</v>
      </c>
      <c r="H1798">
        <v>179.99</v>
      </c>
      <c r="I1798">
        <v>33.54</v>
      </c>
      <c r="J1798">
        <v>2</v>
      </c>
      <c r="K1798">
        <v>7650</v>
      </c>
      <c r="L1798">
        <v>4.2</v>
      </c>
      <c r="M1798">
        <v>20</v>
      </c>
      <c r="N1798">
        <v>8</v>
      </c>
      <c r="O1798">
        <v>2</v>
      </c>
      <c r="P1798">
        <v>2</v>
      </c>
      <c r="Q1798">
        <v>2017</v>
      </c>
      <c r="R1798">
        <v>8.942307692</v>
      </c>
      <c r="S1798">
        <v>8000</v>
      </c>
      <c r="T1798">
        <v>179.99</v>
      </c>
      <c r="U1798">
        <v>4.2</v>
      </c>
      <c r="V1798">
        <v>33.54</v>
      </c>
      <c r="W1798">
        <v>179.99</v>
      </c>
      <c r="X1798">
        <v>4.2</v>
      </c>
      <c r="Y1798">
        <v>33.54</v>
      </c>
      <c r="Z1798">
        <v>179.99</v>
      </c>
      <c r="AA1798">
        <v>4.2</v>
      </c>
      <c r="AB1798">
        <v>33.54</v>
      </c>
      <c r="AC1798">
        <v>179.94</v>
      </c>
      <c r="AD1798" s="1">
        <v>42785</v>
      </c>
      <c r="AE1798" t="s">
        <v>123</v>
      </c>
    </row>
    <row r="1799" spans="1:31" x14ac:dyDescent="0.3">
      <c r="A1799" t="s">
        <v>73</v>
      </c>
      <c r="B1799" t="s">
        <v>26</v>
      </c>
      <c r="C1799">
        <v>54</v>
      </c>
      <c r="D1799">
        <v>245</v>
      </c>
      <c r="E1799">
        <v>2</v>
      </c>
      <c r="F1799">
        <v>2</v>
      </c>
      <c r="G1799">
        <v>89.9</v>
      </c>
      <c r="H1799">
        <v>179.8</v>
      </c>
      <c r="I1799">
        <v>13.02</v>
      </c>
      <c r="J1799">
        <v>1</v>
      </c>
      <c r="K1799">
        <v>1383</v>
      </c>
      <c r="L1799">
        <v>3.9</v>
      </c>
      <c r="M1799">
        <v>20</v>
      </c>
      <c r="N1799">
        <v>8</v>
      </c>
      <c r="O1799">
        <v>2</v>
      </c>
      <c r="P1799">
        <v>2</v>
      </c>
      <c r="Q1799">
        <v>2017</v>
      </c>
      <c r="R1799">
        <v>8.8723015319999998</v>
      </c>
      <c r="S1799">
        <v>20000</v>
      </c>
      <c r="T1799">
        <v>89.9</v>
      </c>
      <c r="U1799">
        <v>3.9</v>
      </c>
      <c r="V1799">
        <v>13.02</v>
      </c>
      <c r="W1799">
        <v>89.9</v>
      </c>
      <c r="X1799">
        <v>3.9</v>
      </c>
      <c r="Y1799">
        <v>13.02</v>
      </c>
      <c r="Z1799">
        <v>89.9</v>
      </c>
      <c r="AA1799">
        <v>3.9</v>
      </c>
      <c r="AB1799">
        <v>13.02</v>
      </c>
      <c r="AC1799">
        <v>89.85</v>
      </c>
      <c r="AD1799" s="1">
        <v>42785</v>
      </c>
      <c r="AE1799" t="s">
        <v>123</v>
      </c>
    </row>
    <row r="1800" spans="1:31" x14ac:dyDescent="0.3">
      <c r="A1800" t="s">
        <v>62</v>
      </c>
      <c r="B1800" t="s">
        <v>32</v>
      </c>
      <c r="C1800">
        <v>48</v>
      </c>
      <c r="D1800">
        <v>575</v>
      </c>
      <c r="E1800">
        <v>11</v>
      </c>
      <c r="F1800">
        <v>19</v>
      </c>
      <c r="G1800">
        <v>19.989999999999998</v>
      </c>
      <c r="H1800">
        <v>219.89</v>
      </c>
      <c r="I1800">
        <v>11.75090909</v>
      </c>
      <c r="J1800">
        <v>1</v>
      </c>
      <c r="K1800">
        <v>100</v>
      </c>
      <c r="L1800">
        <v>4.3</v>
      </c>
      <c r="M1800">
        <v>20</v>
      </c>
      <c r="N1800">
        <v>8</v>
      </c>
      <c r="O1800">
        <v>2</v>
      </c>
      <c r="P1800">
        <v>2</v>
      </c>
      <c r="Q1800">
        <v>2017</v>
      </c>
      <c r="R1800">
        <v>14.94444444</v>
      </c>
      <c r="S1800">
        <v>4500</v>
      </c>
      <c r="T1800">
        <v>19.989999999999998</v>
      </c>
      <c r="U1800">
        <v>4.3</v>
      </c>
      <c r="V1800">
        <v>11.75090909</v>
      </c>
      <c r="W1800">
        <v>19.989999999999998</v>
      </c>
      <c r="X1800">
        <v>4.3</v>
      </c>
      <c r="Y1800">
        <v>11.75090909</v>
      </c>
      <c r="Z1800">
        <v>64.989999999999995</v>
      </c>
      <c r="AA1800">
        <v>3.9</v>
      </c>
      <c r="AB1800">
        <v>15.348000000000001</v>
      </c>
      <c r="AC1800">
        <v>19.940000000000001</v>
      </c>
      <c r="AD1800" s="1">
        <v>42785</v>
      </c>
      <c r="AE1800" t="s">
        <v>122</v>
      </c>
    </row>
    <row r="1801" spans="1:31" x14ac:dyDescent="0.3">
      <c r="A1801" t="s">
        <v>47</v>
      </c>
      <c r="B1801" t="s">
        <v>32</v>
      </c>
      <c r="C1801">
        <v>51</v>
      </c>
      <c r="D1801">
        <v>625</v>
      </c>
      <c r="E1801">
        <v>4</v>
      </c>
      <c r="F1801">
        <v>19</v>
      </c>
      <c r="G1801">
        <v>349.9</v>
      </c>
      <c r="H1801">
        <v>1399.6</v>
      </c>
      <c r="I1801">
        <v>26.582857140000002</v>
      </c>
      <c r="J1801">
        <v>1</v>
      </c>
      <c r="K1801">
        <v>900</v>
      </c>
      <c r="L1801">
        <v>4.3</v>
      </c>
      <c r="M1801">
        <v>20</v>
      </c>
      <c r="N1801">
        <v>8</v>
      </c>
      <c r="O1801">
        <v>2</v>
      </c>
      <c r="P1801">
        <v>2</v>
      </c>
      <c r="Q1801">
        <v>2017</v>
      </c>
      <c r="R1801">
        <v>11.27717391</v>
      </c>
      <c r="S1801">
        <v>11400</v>
      </c>
      <c r="T1801">
        <v>19.989999999999998</v>
      </c>
      <c r="U1801">
        <v>4.3</v>
      </c>
      <c r="V1801">
        <v>11.75090909</v>
      </c>
      <c r="W1801">
        <v>349.9</v>
      </c>
      <c r="X1801">
        <v>4.3</v>
      </c>
      <c r="Y1801">
        <v>26.927499999999998</v>
      </c>
      <c r="Z1801">
        <v>64.989999999999995</v>
      </c>
      <c r="AA1801">
        <v>3.9</v>
      </c>
      <c r="AB1801">
        <v>15.348000000000001</v>
      </c>
      <c r="AC1801">
        <v>349.9</v>
      </c>
      <c r="AD1801" s="1">
        <v>42785</v>
      </c>
      <c r="AE1801" t="s">
        <v>114</v>
      </c>
    </row>
    <row r="1802" spans="1:31" x14ac:dyDescent="0.3">
      <c r="A1802" t="s">
        <v>78</v>
      </c>
      <c r="B1802" t="s">
        <v>36</v>
      </c>
      <c r="C1802">
        <v>58</v>
      </c>
      <c r="D1802">
        <v>1893</v>
      </c>
      <c r="E1802">
        <v>1</v>
      </c>
      <c r="F1802">
        <v>3</v>
      </c>
      <c r="G1802">
        <v>99.99</v>
      </c>
      <c r="H1802">
        <v>99.99</v>
      </c>
      <c r="I1802">
        <v>28.89</v>
      </c>
      <c r="J1802">
        <v>1</v>
      </c>
      <c r="K1802">
        <v>5950</v>
      </c>
      <c r="L1802">
        <v>4.3</v>
      </c>
      <c r="M1802">
        <v>20</v>
      </c>
      <c r="N1802">
        <v>8</v>
      </c>
      <c r="O1802">
        <v>2</v>
      </c>
      <c r="P1802">
        <v>2</v>
      </c>
      <c r="Q1802">
        <v>2017</v>
      </c>
      <c r="R1802">
        <v>7.5102040819999996</v>
      </c>
      <c r="S1802">
        <v>8000</v>
      </c>
      <c r="T1802">
        <v>99.99</v>
      </c>
      <c r="U1802">
        <v>4.3</v>
      </c>
      <c r="V1802">
        <v>28.89</v>
      </c>
      <c r="W1802">
        <v>99.99</v>
      </c>
      <c r="X1802">
        <v>4.3</v>
      </c>
      <c r="Y1802">
        <v>28.89</v>
      </c>
      <c r="Z1802">
        <v>99.99</v>
      </c>
      <c r="AA1802">
        <v>4.3</v>
      </c>
      <c r="AB1802">
        <v>28.89</v>
      </c>
      <c r="AC1802">
        <v>99.94</v>
      </c>
      <c r="AD1802" s="1">
        <v>42784</v>
      </c>
      <c r="AE1802" t="s">
        <v>123</v>
      </c>
    </row>
    <row r="1803" spans="1:31" x14ac:dyDescent="0.3">
      <c r="A1803" t="s">
        <v>62</v>
      </c>
      <c r="B1803" t="s">
        <v>32</v>
      </c>
      <c r="C1803">
        <v>48</v>
      </c>
      <c r="D1803">
        <v>575</v>
      </c>
      <c r="E1803">
        <v>11</v>
      </c>
      <c r="F1803">
        <v>19</v>
      </c>
      <c r="G1803">
        <v>19.989999999999998</v>
      </c>
      <c r="H1803">
        <v>219.89</v>
      </c>
      <c r="I1803">
        <v>11.75090909</v>
      </c>
      <c r="J1803">
        <v>1</v>
      </c>
      <c r="K1803">
        <v>100</v>
      </c>
      <c r="L1803">
        <v>4.3</v>
      </c>
      <c r="M1803">
        <v>20</v>
      </c>
      <c r="N1803">
        <v>8</v>
      </c>
      <c r="O1803">
        <v>2</v>
      </c>
      <c r="P1803">
        <v>2</v>
      </c>
      <c r="Q1803">
        <v>2017</v>
      </c>
      <c r="R1803">
        <v>14.94444444</v>
      </c>
      <c r="S1803">
        <v>4500</v>
      </c>
      <c r="T1803">
        <v>19.989999999999998</v>
      </c>
      <c r="U1803">
        <v>4.3</v>
      </c>
      <c r="V1803">
        <v>11.75090909</v>
      </c>
      <c r="W1803">
        <v>19.989999999999998</v>
      </c>
      <c r="X1803">
        <v>4.3</v>
      </c>
      <c r="Y1803">
        <v>11.75090909</v>
      </c>
      <c r="Z1803">
        <v>64.989999999999995</v>
      </c>
      <c r="AA1803">
        <v>3.9</v>
      </c>
      <c r="AB1803">
        <v>15.348000000000001</v>
      </c>
      <c r="AC1803">
        <v>19.940000000000001</v>
      </c>
      <c r="AD1803" s="1">
        <v>42784</v>
      </c>
      <c r="AE1803" t="s">
        <v>122</v>
      </c>
    </row>
    <row r="1804" spans="1:31" x14ac:dyDescent="0.3">
      <c r="A1804" t="s">
        <v>53</v>
      </c>
      <c r="B1804" t="s">
        <v>36</v>
      </c>
      <c r="C1804">
        <v>47</v>
      </c>
      <c r="D1804">
        <v>1893</v>
      </c>
      <c r="E1804">
        <v>1</v>
      </c>
      <c r="F1804">
        <v>62</v>
      </c>
      <c r="G1804">
        <v>99.99</v>
      </c>
      <c r="H1804">
        <v>99.99</v>
      </c>
      <c r="I1804">
        <v>35.24</v>
      </c>
      <c r="J1804">
        <v>1</v>
      </c>
      <c r="K1804">
        <v>6050</v>
      </c>
      <c r="L1804">
        <v>4.0999999999999996</v>
      </c>
      <c r="M1804">
        <v>20</v>
      </c>
      <c r="N1804">
        <v>8</v>
      </c>
      <c r="O1804">
        <v>2</v>
      </c>
      <c r="P1804">
        <v>2</v>
      </c>
      <c r="Q1804">
        <v>2017</v>
      </c>
      <c r="R1804">
        <v>11.586850650000001</v>
      </c>
      <c r="S1804">
        <v>8000</v>
      </c>
      <c r="T1804">
        <v>99.99</v>
      </c>
      <c r="U1804">
        <v>4.0999999999999996</v>
      </c>
      <c r="V1804">
        <v>33</v>
      </c>
      <c r="W1804">
        <v>99.99</v>
      </c>
      <c r="X1804">
        <v>4.0999999999999996</v>
      </c>
      <c r="Y1804">
        <v>33</v>
      </c>
      <c r="Z1804">
        <v>99.99</v>
      </c>
      <c r="AA1804">
        <v>4.0999999999999996</v>
      </c>
      <c r="AB1804">
        <v>33</v>
      </c>
      <c r="AC1804">
        <v>99.94</v>
      </c>
      <c r="AD1804" s="1">
        <v>42784</v>
      </c>
      <c r="AE1804" t="s">
        <v>124</v>
      </c>
    </row>
    <row r="1805" spans="1:31" x14ac:dyDescent="0.3">
      <c r="A1805" t="s">
        <v>42</v>
      </c>
      <c r="B1805" t="s">
        <v>32</v>
      </c>
      <c r="C1805">
        <v>59</v>
      </c>
      <c r="D1805">
        <v>492</v>
      </c>
      <c r="E1805">
        <v>5</v>
      </c>
      <c r="F1805">
        <v>19</v>
      </c>
      <c r="G1805">
        <v>64.989999999999995</v>
      </c>
      <c r="H1805">
        <v>324.95</v>
      </c>
      <c r="I1805">
        <v>15.348000000000001</v>
      </c>
      <c r="J1805">
        <v>2</v>
      </c>
      <c r="K1805">
        <v>200</v>
      </c>
      <c r="L1805">
        <v>3.9</v>
      </c>
      <c r="M1805">
        <v>20</v>
      </c>
      <c r="N1805">
        <v>8</v>
      </c>
      <c r="O1805">
        <v>2</v>
      </c>
      <c r="P1805">
        <v>2</v>
      </c>
      <c r="Q1805">
        <v>2017</v>
      </c>
      <c r="R1805">
        <v>13.92857143</v>
      </c>
      <c r="S1805">
        <v>3960</v>
      </c>
      <c r="T1805">
        <v>19.989999999999998</v>
      </c>
      <c r="U1805">
        <v>4.3</v>
      </c>
      <c r="V1805">
        <v>11.75090909</v>
      </c>
      <c r="W1805">
        <v>64.989999999999995</v>
      </c>
      <c r="X1805">
        <v>3.9</v>
      </c>
      <c r="Y1805">
        <v>15.348000000000001</v>
      </c>
      <c r="Z1805">
        <v>64.989999999999995</v>
      </c>
      <c r="AA1805">
        <v>3.9</v>
      </c>
      <c r="AB1805">
        <v>15.348000000000001</v>
      </c>
      <c r="AC1805">
        <v>64.989999999999995</v>
      </c>
      <c r="AD1805" s="1">
        <v>42783</v>
      </c>
      <c r="AE1805" t="s">
        <v>115</v>
      </c>
    </row>
    <row r="1806" spans="1:31" x14ac:dyDescent="0.3">
      <c r="A1806" t="s">
        <v>73</v>
      </c>
      <c r="B1806" t="s">
        <v>26</v>
      </c>
      <c r="C1806">
        <v>54</v>
      </c>
      <c r="D1806">
        <v>245</v>
      </c>
      <c r="E1806">
        <v>2</v>
      </c>
      <c r="F1806">
        <v>2</v>
      </c>
      <c r="G1806">
        <v>89.9</v>
      </c>
      <c r="H1806">
        <v>179.8</v>
      </c>
      <c r="I1806">
        <v>13.02</v>
      </c>
      <c r="J1806">
        <v>1</v>
      </c>
      <c r="K1806">
        <v>1383</v>
      </c>
      <c r="L1806">
        <v>3.9</v>
      </c>
      <c r="M1806">
        <v>20</v>
      </c>
      <c r="N1806">
        <v>8</v>
      </c>
      <c r="O1806">
        <v>2</v>
      </c>
      <c r="P1806">
        <v>2</v>
      </c>
      <c r="Q1806">
        <v>2017</v>
      </c>
      <c r="R1806">
        <v>8.8723015319999998</v>
      </c>
      <c r="S1806">
        <v>20000</v>
      </c>
      <c r="T1806">
        <v>89.9</v>
      </c>
      <c r="U1806">
        <v>3.9</v>
      </c>
      <c r="V1806">
        <v>13.02</v>
      </c>
      <c r="W1806">
        <v>89.9</v>
      </c>
      <c r="X1806">
        <v>3.9</v>
      </c>
      <c r="Y1806">
        <v>13.02</v>
      </c>
      <c r="Z1806">
        <v>89.9</v>
      </c>
      <c r="AA1806">
        <v>3.9</v>
      </c>
      <c r="AB1806">
        <v>13.02</v>
      </c>
      <c r="AC1806">
        <v>89.85</v>
      </c>
      <c r="AD1806" s="1">
        <v>42783</v>
      </c>
      <c r="AE1806" t="s">
        <v>123</v>
      </c>
    </row>
    <row r="1807" spans="1:31" x14ac:dyDescent="0.3">
      <c r="A1807" t="s">
        <v>42</v>
      </c>
      <c r="B1807" t="s">
        <v>32</v>
      </c>
      <c r="C1807">
        <v>59</v>
      </c>
      <c r="D1807">
        <v>492</v>
      </c>
      <c r="E1807">
        <v>5</v>
      </c>
      <c r="F1807">
        <v>19</v>
      </c>
      <c r="G1807">
        <v>64.989999999999995</v>
      </c>
      <c r="H1807">
        <v>324.95</v>
      </c>
      <c r="I1807">
        <v>15.348000000000001</v>
      </c>
      <c r="J1807">
        <v>2</v>
      </c>
      <c r="K1807">
        <v>200</v>
      </c>
      <c r="L1807">
        <v>3.9</v>
      </c>
      <c r="M1807">
        <v>20</v>
      </c>
      <c r="N1807">
        <v>8</v>
      </c>
      <c r="O1807">
        <v>2</v>
      </c>
      <c r="P1807">
        <v>2</v>
      </c>
      <c r="Q1807">
        <v>2017</v>
      </c>
      <c r="R1807">
        <v>13.92857143</v>
      </c>
      <c r="S1807">
        <v>3960</v>
      </c>
      <c r="T1807">
        <v>19.989999999999998</v>
      </c>
      <c r="U1807">
        <v>4.3</v>
      </c>
      <c r="V1807">
        <v>11.75090909</v>
      </c>
      <c r="W1807">
        <v>64.989999999999995</v>
      </c>
      <c r="X1807">
        <v>3.9</v>
      </c>
      <c r="Y1807">
        <v>15.348000000000001</v>
      </c>
      <c r="Z1807">
        <v>64.989999999999995</v>
      </c>
      <c r="AA1807">
        <v>3.9</v>
      </c>
      <c r="AB1807">
        <v>15.348000000000001</v>
      </c>
      <c r="AC1807">
        <v>64.989999999999995</v>
      </c>
      <c r="AD1807" s="1">
        <v>42782</v>
      </c>
      <c r="AE1807" t="s">
        <v>115</v>
      </c>
    </row>
    <row r="1808" spans="1:31" x14ac:dyDescent="0.3">
      <c r="A1808" t="s">
        <v>73</v>
      </c>
      <c r="B1808" t="s">
        <v>26</v>
      </c>
      <c r="C1808">
        <v>54</v>
      </c>
      <c r="D1808">
        <v>245</v>
      </c>
      <c r="E1808">
        <v>2</v>
      </c>
      <c r="F1808">
        <v>2</v>
      </c>
      <c r="G1808">
        <v>89.9</v>
      </c>
      <c r="H1808">
        <v>179.8</v>
      </c>
      <c r="I1808">
        <v>13.02</v>
      </c>
      <c r="J1808">
        <v>1</v>
      </c>
      <c r="K1808">
        <v>1383</v>
      </c>
      <c r="L1808">
        <v>3.9</v>
      </c>
      <c r="M1808">
        <v>20</v>
      </c>
      <c r="N1808">
        <v>8</v>
      </c>
      <c r="O1808">
        <v>2</v>
      </c>
      <c r="P1808">
        <v>2</v>
      </c>
      <c r="Q1808">
        <v>2017</v>
      </c>
      <c r="R1808">
        <v>8.8723015319999998</v>
      </c>
      <c r="S1808">
        <v>20000</v>
      </c>
      <c r="T1808">
        <v>89.9</v>
      </c>
      <c r="U1808">
        <v>3.9</v>
      </c>
      <c r="V1808">
        <v>13.02</v>
      </c>
      <c r="W1808">
        <v>89.9</v>
      </c>
      <c r="X1808">
        <v>3.9</v>
      </c>
      <c r="Y1808">
        <v>13.02</v>
      </c>
      <c r="Z1808">
        <v>89.9</v>
      </c>
      <c r="AA1808">
        <v>3.9</v>
      </c>
      <c r="AB1808">
        <v>13.02</v>
      </c>
      <c r="AC1808">
        <v>89.85</v>
      </c>
      <c r="AD1808" s="1">
        <v>42782</v>
      </c>
      <c r="AE1808" t="s">
        <v>123</v>
      </c>
    </row>
    <row r="1809" spans="1:31" x14ac:dyDescent="0.3">
      <c r="A1809" t="s">
        <v>63</v>
      </c>
      <c r="B1809" t="s">
        <v>30</v>
      </c>
      <c r="C1809">
        <v>59</v>
      </c>
      <c r="D1809">
        <v>1893</v>
      </c>
      <c r="E1809">
        <v>3</v>
      </c>
      <c r="F1809">
        <v>3</v>
      </c>
      <c r="G1809">
        <v>159.99</v>
      </c>
      <c r="H1809">
        <v>479.97</v>
      </c>
      <c r="I1809">
        <v>33.4</v>
      </c>
      <c r="J1809">
        <v>1</v>
      </c>
      <c r="K1809">
        <v>6550</v>
      </c>
      <c r="L1809">
        <v>4.2</v>
      </c>
      <c r="M1809">
        <v>20</v>
      </c>
      <c r="N1809">
        <v>8</v>
      </c>
      <c r="O1809">
        <v>2</v>
      </c>
      <c r="P1809">
        <v>2</v>
      </c>
      <c r="Q1809">
        <v>2017</v>
      </c>
      <c r="R1809">
        <v>7.889030612</v>
      </c>
      <c r="S1809">
        <v>8000</v>
      </c>
      <c r="T1809">
        <v>159.99</v>
      </c>
      <c r="U1809">
        <v>4.2</v>
      </c>
      <c r="V1809">
        <v>33.4</v>
      </c>
      <c r="W1809">
        <v>159.99</v>
      </c>
      <c r="X1809">
        <v>4.2</v>
      </c>
      <c r="Y1809">
        <v>33.4</v>
      </c>
      <c r="Z1809">
        <v>159.99</v>
      </c>
      <c r="AA1809">
        <v>4.2</v>
      </c>
      <c r="AB1809">
        <v>33.4</v>
      </c>
      <c r="AC1809">
        <v>159.94</v>
      </c>
      <c r="AD1809" s="1">
        <v>42782</v>
      </c>
      <c r="AE1809" t="s">
        <v>123</v>
      </c>
    </row>
    <row r="1810" spans="1:31" x14ac:dyDescent="0.3">
      <c r="A1810" t="s">
        <v>78</v>
      </c>
      <c r="B1810" t="s">
        <v>36</v>
      </c>
      <c r="C1810">
        <v>58</v>
      </c>
      <c r="D1810">
        <v>1893</v>
      </c>
      <c r="E1810">
        <v>1</v>
      </c>
      <c r="F1810">
        <v>3</v>
      </c>
      <c r="G1810">
        <v>99.99</v>
      </c>
      <c r="H1810">
        <v>99.99</v>
      </c>
      <c r="I1810">
        <v>28.89</v>
      </c>
      <c r="J1810">
        <v>1</v>
      </c>
      <c r="K1810">
        <v>5950</v>
      </c>
      <c r="L1810">
        <v>4.3</v>
      </c>
      <c r="M1810">
        <v>20</v>
      </c>
      <c r="N1810">
        <v>8</v>
      </c>
      <c r="O1810">
        <v>2</v>
      </c>
      <c r="P1810">
        <v>2</v>
      </c>
      <c r="Q1810">
        <v>2017</v>
      </c>
      <c r="R1810">
        <v>7.5102040819999996</v>
      </c>
      <c r="S1810">
        <v>8000</v>
      </c>
      <c r="T1810">
        <v>99.99</v>
      </c>
      <c r="U1810">
        <v>4.3</v>
      </c>
      <c r="V1810">
        <v>28.89</v>
      </c>
      <c r="W1810">
        <v>99.99</v>
      </c>
      <c r="X1810">
        <v>4.3</v>
      </c>
      <c r="Y1810">
        <v>28.89</v>
      </c>
      <c r="Z1810">
        <v>99.99</v>
      </c>
      <c r="AA1810">
        <v>4.3</v>
      </c>
      <c r="AB1810">
        <v>28.89</v>
      </c>
      <c r="AC1810">
        <v>99.94</v>
      </c>
      <c r="AD1810" s="1">
        <v>42781</v>
      </c>
      <c r="AE1810" t="s">
        <v>123</v>
      </c>
    </row>
    <row r="1811" spans="1:31" x14ac:dyDescent="0.3">
      <c r="A1811" t="s">
        <v>53</v>
      </c>
      <c r="B1811" t="s">
        <v>36</v>
      </c>
      <c r="C1811">
        <v>47</v>
      </c>
      <c r="D1811">
        <v>1893</v>
      </c>
      <c r="E1811">
        <v>1</v>
      </c>
      <c r="F1811">
        <v>62</v>
      </c>
      <c r="G1811">
        <v>99.99</v>
      </c>
      <c r="H1811">
        <v>99.99</v>
      </c>
      <c r="I1811">
        <v>35.24</v>
      </c>
      <c r="J1811">
        <v>1</v>
      </c>
      <c r="K1811">
        <v>6050</v>
      </c>
      <c r="L1811">
        <v>4.0999999999999996</v>
      </c>
      <c r="M1811">
        <v>20</v>
      </c>
      <c r="N1811">
        <v>8</v>
      </c>
      <c r="O1811">
        <v>2</v>
      </c>
      <c r="P1811">
        <v>2</v>
      </c>
      <c r="Q1811">
        <v>2017</v>
      </c>
      <c r="R1811">
        <v>11.586850650000001</v>
      </c>
      <c r="S1811">
        <v>8000</v>
      </c>
      <c r="T1811">
        <v>99.99</v>
      </c>
      <c r="U1811">
        <v>4.0999999999999996</v>
      </c>
      <c r="V1811">
        <v>33</v>
      </c>
      <c r="W1811">
        <v>99.99</v>
      </c>
      <c r="X1811">
        <v>4.0999999999999996</v>
      </c>
      <c r="Y1811">
        <v>33</v>
      </c>
      <c r="Z1811">
        <v>99.99</v>
      </c>
      <c r="AA1811">
        <v>4.0999999999999996</v>
      </c>
      <c r="AB1811">
        <v>33</v>
      </c>
      <c r="AC1811">
        <v>99.94</v>
      </c>
      <c r="AD1811" s="1">
        <v>42781</v>
      </c>
      <c r="AE1811" t="s">
        <v>124</v>
      </c>
    </row>
    <row r="1812" spans="1:31" x14ac:dyDescent="0.3">
      <c r="A1812" t="s">
        <v>47</v>
      </c>
      <c r="B1812" t="s">
        <v>32</v>
      </c>
      <c r="C1812">
        <v>51</v>
      </c>
      <c r="D1812">
        <v>625</v>
      </c>
      <c r="E1812">
        <v>4</v>
      </c>
      <c r="F1812">
        <v>19</v>
      </c>
      <c r="G1812">
        <v>349.9</v>
      </c>
      <c r="H1812">
        <v>1399.6</v>
      </c>
      <c r="I1812">
        <v>26.582857140000002</v>
      </c>
      <c r="J1812">
        <v>1</v>
      </c>
      <c r="K1812">
        <v>900</v>
      </c>
      <c r="L1812">
        <v>4.3</v>
      </c>
      <c r="M1812">
        <v>20</v>
      </c>
      <c r="N1812">
        <v>8</v>
      </c>
      <c r="O1812">
        <v>2</v>
      </c>
      <c r="P1812">
        <v>2</v>
      </c>
      <c r="Q1812">
        <v>2017</v>
      </c>
      <c r="R1812">
        <v>11.27717391</v>
      </c>
      <c r="S1812">
        <v>11400</v>
      </c>
      <c r="T1812">
        <v>19.989999999999998</v>
      </c>
      <c r="U1812">
        <v>4.3</v>
      </c>
      <c r="V1812">
        <v>11.75090909</v>
      </c>
      <c r="W1812">
        <v>349.9</v>
      </c>
      <c r="X1812">
        <v>4.3</v>
      </c>
      <c r="Y1812">
        <v>26.927499999999998</v>
      </c>
      <c r="Z1812">
        <v>64.989999999999995</v>
      </c>
      <c r="AA1812">
        <v>3.9</v>
      </c>
      <c r="AB1812">
        <v>15.348000000000001</v>
      </c>
      <c r="AC1812">
        <v>349.9</v>
      </c>
      <c r="AD1812" s="1">
        <v>42781</v>
      </c>
      <c r="AE1812" t="s">
        <v>114</v>
      </c>
    </row>
    <row r="1813" spans="1:31" x14ac:dyDescent="0.3">
      <c r="A1813" t="s">
        <v>62</v>
      </c>
      <c r="B1813" t="s">
        <v>32</v>
      </c>
      <c r="C1813">
        <v>48</v>
      </c>
      <c r="D1813">
        <v>575</v>
      </c>
      <c r="E1813">
        <v>11</v>
      </c>
      <c r="F1813">
        <v>19</v>
      </c>
      <c r="G1813">
        <v>19.989999999999998</v>
      </c>
      <c r="H1813">
        <v>219.89</v>
      </c>
      <c r="I1813">
        <v>11.75090909</v>
      </c>
      <c r="J1813">
        <v>1</v>
      </c>
      <c r="K1813">
        <v>100</v>
      </c>
      <c r="L1813">
        <v>4.3</v>
      </c>
      <c r="M1813">
        <v>20</v>
      </c>
      <c r="N1813">
        <v>8</v>
      </c>
      <c r="O1813">
        <v>2</v>
      </c>
      <c r="P1813">
        <v>2</v>
      </c>
      <c r="Q1813">
        <v>2017</v>
      </c>
      <c r="R1813">
        <v>14.94444444</v>
      </c>
      <c r="S1813">
        <v>4500</v>
      </c>
      <c r="T1813">
        <v>19.989999999999998</v>
      </c>
      <c r="U1813">
        <v>4.3</v>
      </c>
      <c r="V1813">
        <v>11.75090909</v>
      </c>
      <c r="W1813">
        <v>19.989999999999998</v>
      </c>
      <c r="X1813">
        <v>4.3</v>
      </c>
      <c r="Y1813">
        <v>11.75090909</v>
      </c>
      <c r="Z1813">
        <v>64.989999999999995</v>
      </c>
      <c r="AA1813">
        <v>3.9</v>
      </c>
      <c r="AB1813">
        <v>15.348000000000001</v>
      </c>
      <c r="AC1813">
        <v>19.940000000000001</v>
      </c>
      <c r="AD1813" s="1">
        <v>42781</v>
      </c>
      <c r="AE1813" t="s">
        <v>122</v>
      </c>
    </row>
    <row r="1814" spans="1:31" x14ac:dyDescent="0.3">
      <c r="A1814" t="s">
        <v>63</v>
      </c>
      <c r="B1814" t="s">
        <v>30</v>
      </c>
      <c r="C1814">
        <v>59</v>
      </c>
      <c r="D1814">
        <v>1893</v>
      </c>
      <c r="E1814">
        <v>3</v>
      </c>
      <c r="F1814">
        <v>3</v>
      </c>
      <c r="G1814">
        <v>159.99</v>
      </c>
      <c r="H1814">
        <v>479.97</v>
      </c>
      <c r="I1814">
        <v>33.4</v>
      </c>
      <c r="J1814">
        <v>1</v>
      </c>
      <c r="K1814">
        <v>6550</v>
      </c>
      <c r="L1814">
        <v>4.2</v>
      </c>
      <c r="M1814">
        <v>20</v>
      </c>
      <c r="N1814">
        <v>8</v>
      </c>
      <c r="O1814">
        <v>2</v>
      </c>
      <c r="P1814">
        <v>2</v>
      </c>
      <c r="Q1814">
        <v>2017</v>
      </c>
      <c r="R1814">
        <v>7.889030612</v>
      </c>
      <c r="S1814">
        <v>8000</v>
      </c>
      <c r="T1814">
        <v>159.99</v>
      </c>
      <c r="U1814">
        <v>4.2</v>
      </c>
      <c r="V1814">
        <v>33.4</v>
      </c>
      <c r="W1814">
        <v>159.99</v>
      </c>
      <c r="X1814">
        <v>4.2</v>
      </c>
      <c r="Y1814">
        <v>33.4</v>
      </c>
      <c r="Z1814">
        <v>159.99</v>
      </c>
      <c r="AA1814">
        <v>4.2</v>
      </c>
      <c r="AB1814">
        <v>33.4</v>
      </c>
      <c r="AC1814">
        <v>159.94</v>
      </c>
      <c r="AD1814" s="1">
        <v>42780</v>
      </c>
      <c r="AE1814" t="s">
        <v>123</v>
      </c>
    </row>
    <row r="1815" spans="1:31" x14ac:dyDescent="0.3">
      <c r="A1815" t="s">
        <v>73</v>
      </c>
      <c r="B1815" t="s">
        <v>26</v>
      </c>
      <c r="C1815">
        <v>54</v>
      </c>
      <c r="D1815">
        <v>245</v>
      </c>
      <c r="E1815">
        <v>2</v>
      </c>
      <c r="F1815">
        <v>2</v>
      </c>
      <c r="G1815">
        <v>89.9</v>
      </c>
      <c r="H1815">
        <v>179.8</v>
      </c>
      <c r="I1815">
        <v>13.02</v>
      </c>
      <c r="J1815">
        <v>1</v>
      </c>
      <c r="K1815">
        <v>1383</v>
      </c>
      <c r="L1815">
        <v>3.9</v>
      </c>
      <c r="M1815">
        <v>20</v>
      </c>
      <c r="N1815">
        <v>8</v>
      </c>
      <c r="O1815">
        <v>2</v>
      </c>
      <c r="P1815">
        <v>2</v>
      </c>
      <c r="Q1815">
        <v>2017</v>
      </c>
      <c r="R1815">
        <v>8.8723015319999998</v>
      </c>
      <c r="S1815">
        <v>20000</v>
      </c>
      <c r="T1815">
        <v>89.9</v>
      </c>
      <c r="U1815">
        <v>3.9</v>
      </c>
      <c r="V1815">
        <v>13.02</v>
      </c>
      <c r="W1815">
        <v>89.9</v>
      </c>
      <c r="X1815">
        <v>3.9</v>
      </c>
      <c r="Y1815">
        <v>13.02</v>
      </c>
      <c r="Z1815">
        <v>89.9</v>
      </c>
      <c r="AA1815">
        <v>3.9</v>
      </c>
      <c r="AB1815">
        <v>13.02</v>
      </c>
      <c r="AC1815">
        <v>89.85</v>
      </c>
      <c r="AD1815" s="1">
        <v>42780</v>
      </c>
      <c r="AE1815" t="s">
        <v>123</v>
      </c>
    </row>
    <row r="1816" spans="1:31" x14ac:dyDescent="0.3">
      <c r="A1816" t="s">
        <v>62</v>
      </c>
      <c r="B1816" t="s">
        <v>32</v>
      </c>
      <c r="C1816">
        <v>48</v>
      </c>
      <c r="D1816">
        <v>575</v>
      </c>
      <c r="E1816">
        <v>11</v>
      </c>
      <c r="F1816">
        <v>19</v>
      </c>
      <c r="G1816">
        <v>19.989999999999998</v>
      </c>
      <c r="H1816">
        <v>219.89</v>
      </c>
      <c r="I1816">
        <v>11.75090909</v>
      </c>
      <c r="J1816">
        <v>1</v>
      </c>
      <c r="K1816">
        <v>100</v>
      </c>
      <c r="L1816">
        <v>4.3</v>
      </c>
      <c r="M1816">
        <v>20</v>
      </c>
      <c r="N1816">
        <v>8</v>
      </c>
      <c r="O1816">
        <v>2</v>
      </c>
      <c r="P1816">
        <v>2</v>
      </c>
      <c r="Q1816">
        <v>2017</v>
      </c>
      <c r="R1816">
        <v>14.94444444</v>
      </c>
      <c r="S1816">
        <v>4500</v>
      </c>
      <c r="T1816">
        <v>19.989999999999998</v>
      </c>
      <c r="U1816">
        <v>4.3</v>
      </c>
      <c r="V1816">
        <v>11.75090909</v>
      </c>
      <c r="W1816">
        <v>19.989999999999998</v>
      </c>
      <c r="X1816">
        <v>4.3</v>
      </c>
      <c r="Y1816">
        <v>11.75090909</v>
      </c>
      <c r="Z1816">
        <v>64.989999999999995</v>
      </c>
      <c r="AA1816">
        <v>3.9</v>
      </c>
      <c r="AB1816">
        <v>15.348000000000001</v>
      </c>
      <c r="AC1816">
        <v>19.940000000000001</v>
      </c>
      <c r="AD1816" s="1">
        <v>42780</v>
      </c>
      <c r="AE1816" t="s">
        <v>122</v>
      </c>
    </row>
    <row r="1817" spans="1:31" x14ac:dyDescent="0.3">
      <c r="A1817" t="s">
        <v>47</v>
      </c>
      <c r="B1817" t="s">
        <v>32</v>
      </c>
      <c r="C1817">
        <v>51</v>
      </c>
      <c r="D1817">
        <v>625</v>
      </c>
      <c r="E1817">
        <v>4</v>
      </c>
      <c r="F1817">
        <v>19</v>
      </c>
      <c r="G1817">
        <v>349.9</v>
      </c>
      <c r="H1817">
        <v>1399.6</v>
      </c>
      <c r="I1817">
        <v>26.582857140000002</v>
      </c>
      <c r="J1817">
        <v>1</v>
      </c>
      <c r="K1817">
        <v>900</v>
      </c>
      <c r="L1817">
        <v>4.3</v>
      </c>
      <c r="M1817">
        <v>20</v>
      </c>
      <c r="N1817">
        <v>8</v>
      </c>
      <c r="O1817">
        <v>2</v>
      </c>
      <c r="P1817">
        <v>2</v>
      </c>
      <c r="Q1817">
        <v>2017</v>
      </c>
      <c r="R1817">
        <v>11.27717391</v>
      </c>
      <c r="S1817">
        <v>11400</v>
      </c>
      <c r="T1817">
        <v>19.989999999999998</v>
      </c>
      <c r="U1817">
        <v>4.3</v>
      </c>
      <c r="V1817">
        <v>11.75090909</v>
      </c>
      <c r="W1817">
        <v>349.9</v>
      </c>
      <c r="X1817">
        <v>4.3</v>
      </c>
      <c r="Y1817">
        <v>26.927499999999998</v>
      </c>
      <c r="Z1817">
        <v>64.989999999999995</v>
      </c>
      <c r="AA1817">
        <v>3.9</v>
      </c>
      <c r="AB1817">
        <v>15.348000000000001</v>
      </c>
      <c r="AC1817">
        <v>349.9</v>
      </c>
      <c r="AD1817" s="1">
        <v>42780</v>
      </c>
      <c r="AE1817" t="s">
        <v>114</v>
      </c>
    </row>
    <row r="1818" spans="1:31" x14ac:dyDescent="0.3">
      <c r="A1818" t="s">
        <v>47</v>
      </c>
      <c r="B1818" t="s">
        <v>32</v>
      </c>
      <c r="C1818">
        <v>51</v>
      </c>
      <c r="D1818">
        <v>625</v>
      </c>
      <c r="E1818">
        <v>4</v>
      </c>
      <c r="F1818">
        <v>19</v>
      </c>
      <c r="G1818">
        <v>349.9</v>
      </c>
      <c r="H1818">
        <v>1399.6</v>
      </c>
      <c r="I1818">
        <v>26.582857140000002</v>
      </c>
      <c r="J1818">
        <v>1</v>
      </c>
      <c r="K1818">
        <v>900</v>
      </c>
      <c r="L1818">
        <v>4.3</v>
      </c>
      <c r="M1818">
        <v>20</v>
      </c>
      <c r="N1818">
        <v>8</v>
      </c>
      <c r="O1818">
        <v>2</v>
      </c>
      <c r="P1818">
        <v>2</v>
      </c>
      <c r="Q1818">
        <v>2017</v>
      </c>
      <c r="R1818">
        <v>11.27717391</v>
      </c>
      <c r="S1818">
        <v>11400</v>
      </c>
      <c r="T1818">
        <v>19.989999999999998</v>
      </c>
      <c r="U1818">
        <v>4.3</v>
      </c>
      <c r="V1818">
        <v>11.75090909</v>
      </c>
      <c r="W1818">
        <v>349.9</v>
      </c>
      <c r="X1818">
        <v>4.3</v>
      </c>
      <c r="Y1818">
        <v>26.927499999999998</v>
      </c>
      <c r="Z1818">
        <v>64.989999999999995</v>
      </c>
      <c r="AA1818">
        <v>3.9</v>
      </c>
      <c r="AB1818">
        <v>15.348000000000001</v>
      </c>
      <c r="AC1818">
        <v>349.9</v>
      </c>
      <c r="AD1818" s="1">
        <v>42779</v>
      </c>
      <c r="AE1818" t="s">
        <v>114</v>
      </c>
    </row>
    <row r="1819" spans="1:31" x14ac:dyDescent="0.3">
      <c r="A1819" t="s">
        <v>73</v>
      </c>
      <c r="B1819" t="s">
        <v>26</v>
      </c>
      <c r="C1819">
        <v>54</v>
      </c>
      <c r="D1819">
        <v>245</v>
      </c>
      <c r="E1819">
        <v>2</v>
      </c>
      <c r="F1819">
        <v>2</v>
      </c>
      <c r="G1819">
        <v>89.9</v>
      </c>
      <c r="H1819">
        <v>179.8</v>
      </c>
      <c r="I1819">
        <v>13.02</v>
      </c>
      <c r="J1819">
        <v>1</v>
      </c>
      <c r="K1819">
        <v>1383</v>
      </c>
      <c r="L1819">
        <v>3.9</v>
      </c>
      <c r="M1819">
        <v>20</v>
      </c>
      <c r="N1819">
        <v>8</v>
      </c>
      <c r="O1819">
        <v>2</v>
      </c>
      <c r="P1819">
        <v>2</v>
      </c>
      <c r="Q1819">
        <v>2017</v>
      </c>
      <c r="R1819">
        <v>8.8723015319999998</v>
      </c>
      <c r="S1819">
        <v>20000</v>
      </c>
      <c r="T1819">
        <v>89.9</v>
      </c>
      <c r="U1819">
        <v>3.9</v>
      </c>
      <c r="V1819">
        <v>13.02</v>
      </c>
      <c r="W1819">
        <v>89.9</v>
      </c>
      <c r="X1819">
        <v>3.9</v>
      </c>
      <c r="Y1819">
        <v>13.02</v>
      </c>
      <c r="Z1819">
        <v>89.9</v>
      </c>
      <c r="AA1819">
        <v>3.9</v>
      </c>
      <c r="AB1819">
        <v>13.02</v>
      </c>
      <c r="AC1819">
        <v>89.85</v>
      </c>
      <c r="AD1819" s="1">
        <v>42779</v>
      </c>
      <c r="AE1819" t="s">
        <v>123</v>
      </c>
    </row>
    <row r="1820" spans="1:31" x14ac:dyDescent="0.3">
      <c r="A1820" t="s">
        <v>62</v>
      </c>
      <c r="B1820" t="s">
        <v>32</v>
      </c>
      <c r="C1820">
        <v>48</v>
      </c>
      <c r="D1820">
        <v>575</v>
      </c>
      <c r="E1820">
        <v>11</v>
      </c>
      <c r="F1820">
        <v>19</v>
      </c>
      <c r="G1820">
        <v>19.989999999999998</v>
      </c>
      <c r="H1820">
        <v>219.89</v>
      </c>
      <c r="I1820">
        <v>11.75090909</v>
      </c>
      <c r="J1820">
        <v>1</v>
      </c>
      <c r="K1820">
        <v>100</v>
      </c>
      <c r="L1820">
        <v>4.3</v>
      </c>
      <c r="M1820">
        <v>20</v>
      </c>
      <c r="N1820">
        <v>8</v>
      </c>
      <c r="O1820">
        <v>2</v>
      </c>
      <c r="P1820">
        <v>2</v>
      </c>
      <c r="Q1820">
        <v>2017</v>
      </c>
      <c r="R1820">
        <v>14.94444444</v>
      </c>
      <c r="S1820">
        <v>4500</v>
      </c>
      <c r="T1820">
        <v>19.989999999999998</v>
      </c>
      <c r="U1820">
        <v>4.3</v>
      </c>
      <c r="V1820">
        <v>11.75090909</v>
      </c>
      <c r="W1820">
        <v>19.989999999999998</v>
      </c>
      <c r="X1820">
        <v>4.3</v>
      </c>
      <c r="Y1820">
        <v>11.75090909</v>
      </c>
      <c r="Z1820">
        <v>64.989999999999995</v>
      </c>
      <c r="AA1820">
        <v>3.9</v>
      </c>
      <c r="AB1820">
        <v>15.348000000000001</v>
      </c>
      <c r="AC1820">
        <v>19.940000000000001</v>
      </c>
      <c r="AD1820" s="1">
        <v>42779</v>
      </c>
      <c r="AE1820" t="s">
        <v>122</v>
      </c>
    </row>
    <row r="1821" spans="1:31" x14ac:dyDescent="0.3">
      <c r="A1821" t="s">
        <v>42</v>
      </c>
      <c r="B1821" t="s">
        <v>32</v>
      </c>
      <c r="C1821">
        <v>59</v>
      </c>
      <c r="D1821">
        <v>492</v>
      </c>
      <c r="E1821">
        <v>5</v>
      </c>
      <c r="F1821">
        <v>19</v>
      </c>
      <c r="G1821">
        <v>64.989999999999995</v>
      </c>
      <c r="H1821">
        <v>324.95</v>
      </c>
      <c r="I1821">
        <v>15.348000000000001</v>
      </c>
      <c r="J1821">
        <v>2</v>
      </c>
      <c r="K1821">
        <v>200</v>
      </c>
      <c r="L1821">
        <v>3.9</v>
      </c>
      <c r="M1821">
        <v>20</v>
      </c>
      <c r="N1821">
        <v>8</v>
      </c>
      <c r="O1821">
        <v>2</v>
      </c>
      <c r="P1821">
        <v>2</v>
      </c>
      <c r="Q1821">
        <v>2017</v>
      </c>
      <c r="R1821">
        <v>13.92857143</v>
      </c>
      <c r="S1821">
        <v>3960</v>
      </c>
      <c r="T1821">
        <v>19.989999999999998</v>
      </c>
      <c r="U1821">
        <v>4.3</v>
      </c>
      <c r="V1821">
        <v>11.75090909</v>
      </c>
      <c r="W1821">
        <v>64.989999999999995</v>
      </c>
      <c r="X1821">
        <v>3.9</v>
      </c>
      <c r="Y1821">
        <v>15.348000000000001</v>
      </c>
      <c r="Z1821">
        <v>64.989999999999995</v>
      </c>
      <c r="AA1821">
        <v>3.9</v>
      </c>
      <c r="AB1821">
        <v>15.348000000000001</v>
      </c>
      <c r="AC1821">
        <v>64.989999999999995</v>
      </c>
      <c r="AD1821" s="1">
        <v>42778</v>
      </c>
      <c r="AE1821" t="s">
        <v>115</v>
      </c>
    </row>
    <row r="1822" spans="1:31" x14ac:dyDescent="0.3">
      <c r="A1822" t="s">
        <v>42</v>
      </c>
      <c r="B1822" t="s">
        <v>32</v>
      </c>
      <c r="C1822">
        <v>59</v>
      </c>
      <c r="D1822">
        <v>492</v>
      </c>
      <c r="E1822">
        <v>5</v>
      </c>
      <c r="F1822">
        <v>19</v>
      </c>
      <c r="G1822">
        <v>64.989999999999995</v>
      </c>
      <c r="H1822">
        <v>324.95</v>
      </c>
      <c r="I1822">
        <v>15.348000000000001</v>
      </c>
      <c r="J1822">
        <v>2</v>
      </c>
      <c r="K1822">
        <v>200</v>
      </c>
      <c r="L1822">
        <v>3.9</v>
      </c>
      <c r="M1822">
        <v>20</v>
      </c>
      <c r="N1822">
        <v>8</v>
      </c>
      <c r="O1822">
        <v>2</v>
      </c>
      <c r="P1822">
        <v>2</v>
      </c>
      <c r="Q1822">
        <v>2017</v>
      </c>
      <c r="R1822">
        <v>13.92857143</v>
      </c>
      <c r="S1822">
        <v>3960</v>
      </c>
      <c r="T1822">
        <v>19.989999999999998</v>
      </c>
      <c r="U1822">
        <v>4.3</v>
      </c>
      <c r="V1822">
        <v>11.75090909</v>
      </c>
      <c r="W1822">
        <v>64.989999999999995</v>
      </c>
      <c r="X1822">
        <v>3.9</v>
      </c>
      <c r="Y1822">
        <v>15.348000000000001</v>
      </c>
      <c r="Z1822">
        <v>64.989999999999995</v>
      </c>
      <c r="AA1822">
        <v>3.9</v>
      </c>
      <c r="AB1822">
        <v>15.348000000000001</v>
      </c>
      <c r="AC1822">
        <v>64.989999999999995</v>
      </c>
      <c r="AD1822" s="1">
        <v>42777</v>
      </c>
      <c r="AE1822" t="s">
        <v>115</v>
      </c>
    </row>
    <row r="1823" spans="1:31" x14ac:dyDescent="0.3">
      <c r="A1823" t="s">
        <v>61</v>
      </c>
      <c r="B1823" t="s">
        <v>36</v>
      </c>
      <c r="C1823">
        <v>33</v>
      </c>
      <c r="D1823">
        <v>2188</v>
      </c>
      <c r="E1823">
        <v>1</v>
      </c>
      <c r="F1823">
        <v>3</v>
      </c>
      <c r="G1823">
        <v>179.99</v>
      </c>
      <c r="H1823">
        <v>179.99</v>
      </c>
      <c r="I1823">
        <v>33.54</v>
      </c>
      <c r="J1823">
        <v>2</v>
      </c>
      <c r="K1823">
        <v>7650</v>
      </c>
      <c r="L1823">
        <v>4.2</v>
      </c>
      <c r="M1823">
        <v>20</v>
      </c>
      <c r="N1823">
        <v>8</v>
      </c>
      <c r="O1823">
        <v>2</v>
      </c>
      <c r="P1823">
        <v>2</v>
      </c>
      <c r="Q1823">
        <v>2017</v>
      </c>
      <c r="R1823">
        <v>8.942307692</v>
      </c>
      <c r="S1823">
        <v>8000</v>
      </c>
      <c r="T1823">
        <v>179.99</v>
      </c>
      <c r="U1823">
        <v>4.2</v>
      </c>
      <c r="V1823">
        <v>33.54</v>
      </c>
      <c r="W1823">
        <v>179.99</v>
      </c>
      <c r="X1823">
        <v>4.2</v>
      </c>
      <c r="Y1823">
        <v>33.54</v>
      </c>
      <c r="Z1823">
        <v>179.99</v>
      </c>
      <c r="AA1823">
        <v>4.2</v>
      </c>
      <c r="AB1823">
        <v>33.54</v>
      </c>
      <c r="AC1823">
        <v>179.94</v>
      </c>
      <c r="AD1823" s="1">
        <v>42777</v>
      </c>
      <c r="AE1823" t="s">
        <v>123</v>
      </c>
    </row>
    <row r="1824" spans="1:31" x14ac:dyDescent="0.3">
      <c r="A1824" t="s">
        <v>62</v>
      </c>
      <c r="B1824" t="s">
        <v>32</v>
      </c>
      <c r="C1824">
        <v>48</v>
      </c>
      <c r="D1824">
        <v>575</v>
      </c>
      <c r="E1824">
        <v>11</v>
      </c>
      <c r="F1824">
        <v>19</v>
      </c>
      <c r="G1824">
        <v>19.989999999999998</v>
      </c>
      <c r="H1824">
        <v>219.89</v>
      </c>
      <c r="I1824">
        <v>11.75090909</v>
      </c>
      <c r="J1824">
        <v>1</v>
      </c>
      <c r="K1824">
        <v>100</v>
      </c>
      <c r="L1824">
        <v>4.3</v>
      </c>
      <c r="M1824">
        <v>20</v>
      </c>
      <c r="N1824">
        <v>8</v>
      </c>
      <c r="O1824">
        <v>2</v>
      </c>
      <c r="P1824">
        <v>2</v>
      </c>
      <c r="Q1824">
        <v>2017</v>
      </c>
      <c r="R1824">
        <v>14.94444444</v>
      </c>
      <c r="S1824">
        <v>4500</v>
      </c>
      <c r="T1824">
        <v>19.989999999999998</v>
      </c>
      <c r="U1824">
        <v>4.3</v>
      </c>
      <c r="V1824">
        <v>11.75090909</v>
      </c>
      <c r="W1824">
        <v>19.989999999999998</v>
      </c>
      <c r="X1824">
        <v>4.3</v>
      </c>
      <c r="Y1824">
        <v>11.75090909</v>
      </c>
      <c r="Z1824">
        <v>64.989999999999995</v>
      </c>
      <c r="AA1824">
        <v>3.9</v>
      </c>
      <c r="AB1824">
        <v>15.348000000000001</v>
      </c>
      <c r="AC1824">
        <v>19.940000000000001</v>
      </c>
      <c r="AD1824" s="1">
        <v>42777</v>
      </c>
      <c r="AE1824" t="s">
        <v>122</v>
      </c>
    </row>
    <row r="1825" spans="1:31" x14ac:dyDescent="0.3">
      <c r="A1825" t="s">
        <v>63</v>
      </c>
      <c r="B1825" t="s">
        <v>30</v>
      </c>
      <c r="C1825">
        <v>59</v>
      </c>
      <c r="D1825">
        <v>1893</v>
      </c>
      <c r="E1825">
        <v>3</v>
      </c>
      <c r="F1825">
        <v>3</v>
      </c>
      <c r="G1825">
        <v>159.99</v>
      </c>
      <c r="H1825">
        <v>479.97</v>
      </c>
      <c r="I1825">
        <v>33.4</v>
      </c>
      <c r="J1825">
        <v>1</v>
      </c>
      <c r="K1825">
        <v>6550</v>
      </c>
      <c r="L1825">
        <v>4.2</v>
      </c>
      <c r="M1825">
        <v>20</v>
      </c>
      <c r="N1825">
        <v>8</v>
      </c>
      <c r="O1825">
        <v>2</v>
      </c>
      <c r="P1825">
        <v>2</v>
      </c>
      <c r="Q1825">
        <v>2017</v>
      </c>
      <c r="R1825">
        <v>7.889030612</v>
      </c>
      <c r="S1825">
        <v>8000</v>
      </c>
      <c r="T1825">
        <v>159.99</v>
      </c>
      <c r="U1825">
        <v>4.2</v>
      </c>
      <c r="V1825">
        <v>33.4</v>
      </c>
      <c r="W1825">
        <v>159.99</v>
      </c>
      <c r="X1825">
        <v>4.2</v>
      </c>
      <c r="Y1825">
        <v>33.4</v>
      </c>
      <c r="Z1825">
        <v>159.99</v>
      </c>
      <c r="AA1825">
        <v>4.2</v>
      </c>
      <c r="AB1825">
        <v>33.4</v>
      </c>
      <c r="AC1825">
        <v>159.94</v>
      </c>
      <c r="AD1825" s="1">
        <v>42777</v>
      </c>
      <c r="AE1825" t="s">
        <v>123</v>
      </c>
    </row>
    <row r="1826" spans="1:31" x14ac:dyDescent="0.3">
      <c r="A1826" t="s">
        <v>73</v>
      </c>
      <c r="B1826" t="s">
        <v>26</v>
      </c>
      <c r="C1826">
        <v>54</v>
      </c>
      <c r="D1826">
        <v>245</v>
      </c>
      <c r="E1826">
        <v>2</v>
      </c>
      <c r="F1826">
        <v>2</v>
      </c>
      <c r="G1826">
        <v>89.9</v>
      </c>
      <c r="H1826">
        <v>179.8</v>
      </c>
      <c r="I1826">
        <v>13.02</v>
      </c>
      <c r="J1826">
        <v>1</v>
      </c>
      <c r="K1826">
        <v>1383</v>
      </c>
      <c r="L1826">
        <v>3.9</v>
      </c>
      <c r="M1826">
        <v>20</v>
      </c>
      <c r="N1826">
        <v>8</v>
      </c>
      <c r="O1826">
        <v>2</v>
      </c>
      <c r="P1826">
        <v>2</v>
      </c>
      <c r="Q1826">
        <v>2017</v>
      </c>
      <c r="R1826">
        <v>8.8723015319999998</v>
      </c>
      <c r="S1826">
        <v>20000</v>
      </c>
      <c r="T1826">
        <v>89.9</v>
      </c>
      <c r="U1826">
        <v>3.9</v>
      </c>
      <c r="V1826">
        <v>13.02</v>
      </c>
      <c r="W1826">
        <v>89.9</v>
      </c>
      <c r="X1826">
        <v>3.9</v>
      </c>
      <c r="Y1826">
        <v>13.02</v>
      </c>
      <c r="Z1826">
        <v>89.9</v>
      </c>
      <c r="AA1826">
        <v>3.9</v>
      </c>
      <c r="AB1826">
        <v>13.02</v>
      </c>
      <c r="AC1826">
        <v>89.85</v>
      </c>
      <c r="AD1826" s="1">
        <v>42777</v>
      </c>
      <c r="AE1826" t="s">
        <v>123</v>
      </c>
    </row>
    <row r="1827" spans="1:31" x14ac:dyDescent="0.3">
      <c r="A1827" t="s">
        <v>42</v>
      </c>
      <c r="B1827" t="s">
        <v>32</v>
      </c>
      <c r="C1827">
        <v>59</v>
      </c>
      <c r="D1827">
        <v>492</v>
      </c>
      <c r="E1827">
        <v>5</v>
      </c>
      <c r="F1827">
        <v>19</v>
      </c>
      <c r="G1827">
        <v>64.989999999999995</v>
      </c>
      <c r="H1827">
        <v>324.95</v>
      </c>
      <c r="I1827">
        <v>15.348000000000001</v>
      </c>
      <c r="J1827">
        <v>2</v>
      </c>
      <c r="K1827">
        <v>200</v>
      </c>
      <c r="L1827">
        <v>3.9</v>
      </c>
      <c r="M1827">
        <v>20</v>
      </c>
      <c r="N1827">
        <v>8</v>
      </c>
      <c r="O1827">
        <v>2</v>
      </c>
      <c r="P1827">
        <v>2</v>
      </c>
      <c r="Q1827">
        <v>2017</v>
      </c>
      <c r="R1827">
        <v>13.92857143</v>
      </c>
      <c r="S1827">
        <v>3960</v>
      </c>
      <c r="T1827">
        <v>19.989999999999998</v>
      </c>
      <c r="U1827">
        <v>4.3</v>
      </c>
      <c r="V1827">
        <v>11.75090909</v>
      </c>
      <c r="W1827">
        <v>64.989999999999995</v>
      </c>
      <c r="X1827">
        <v>3.9</v>
      </c>
      <c r="Y1827">
        <v>15.348000000000001</v>
      </c>
      <c r="Z1827">
        <v>64.989999999999995</v>
      </c>
      <c r="AA1827">
        <v>3.9</v>
      </c>
      <c r="AB1827">
        <v>15.348000000000001</v>
      </c>
      <c r="AC1827">
        <v>64.989999999999995</v>
      </c>
      <c r="AD1827" s="1">
        <v>42776</v>
      </c>
      <c r="AE1827" t="s">
        <v>115</v>
      </c>
    </row>
    <row r="1828" spans="1:31" x14ac:dyDescent="0.3">
      <c r="A1828" t="s">
        <v>53</v>
      </c>
      <c r="B1828" t="s">
        <v>36</v>
      </c>
      <c r="C1828">
        <v>47</v>
      </c>
      <c r="D1828">
        <v>1893</v>
      </c>
      <c r="E1828">
        <v>1</v>
      </c>
      <c r="F1828">
        <v>62</v>
      </c>
      <c r="G1828">
        <v>99.99</v>
      </c>
      <c r="H1828">
        <v>99.99</v>
      </c>
      <c r="I1828">
        <v>35.24</v>
      </c>
      <c r="J1828">
        <v>1</v>
      </c>
      <c r="K1828">
        <v>6050</v>
      </c>
      <c r="L1828">
        <v>4.0999999999999996</v>
      </c>
      <c r="M1828">
        <v>20</v>
      </c>
      <c r="N1828">
        <v>8</v>
      </c>
      <c r="O1828">
        <v>2</v>
      </c>
      <c r="P1828">
        <v>2</v>
      </c>
      <c r="Q1828">
        <v>2017</v>
      </c>
      <c r="R1828">
        <v>11.586850650000001</v>
      </c>
      <c r="S1828">
        <v>8000</v>
      </c>
      <c r="T1828">
        <v>99.99</v>
      </c>
      <c r="U1828">
        <v>4.0999999999999996</v>
      </c>
      <c r="V1828">
        <v>33</v>
      </c>
      <c r="W1828">
        <v>99.99</v>
      </c>
      <c r="X1828">
        <v>4.0999999999999996</v>
      </c>
      <c r="Y1828">
        <v>33</v>
      </c>
      <c r="Z1828">
        <v>99.99</v>
      </c>
      <c r="AA1828">
        <v>4.0999999999999996</v>
      </c>
      <c r="AB1828">
        <v>33</v>
      </c>
      <c r="AC1828">
        <v>99.94</v>
      </c>
      <c r="AD1828" s="1">
        <v>42776</v>
      </c>
      <c r="AE1828" t="s">
        <v>124</v>
      </c>
    </row>
    <row r="1829" spans="1:31" x14ac:dyDescent="0.3">
      <c r="A1829" t="s">
        <v>62</v>
      </c>
      <c r="B1829" t="s">
        <v>32</v>
      </c>
      <c r="C1829">
        <v>48</v>
      </c>
      <c r="D1829">
        <v>575</v>
      </c>
      <c r="E1829">
        <v>11</v>
      </c>
      <c r="F1829">
        <v>19</v>
      </c>
      <c r="G1829">
        <v>19.989999999999998</v>
      </c>
      <c r="H1829">
        <v>219.89</v>
      </c>
      <c r="I1829">
        <v>11.75090909</v>
      </c>
      <c r="J1829">
        <v>1</v>
      </c>
      <c r="K1829">
        <v>100</v>
      </c>
      <c r="L1829">
        <v>4.3</v>
      </c>
      <c r="M1829">
        <v>20</v>
      </c>
      <c r="N1829">
        <v>8</v>
      </c>
      <c r="O1829">
        <v>2</v>
      </c>
      <c r="P1829">
        <v>2</v>
      </c>
      <c r="Q1829">
        <v>2017</v>
      </c>
      <c r="R1829">
        <v>14.94444444</v>
      </c>
      <c r="S1829">
        <v>4500</v>
      </c>
      <c r="T1829">
        <v>19.989999999999998</v>
      </c>
      <c r="U1829">
        <v>4.3</v>
      </c>
      <c r="V1829">
        <v>11.75090909</v>
      </c>
      <c r="W1829">
        <v>19.989999999999998</v>
      </c>
      <c r="X1829">
        <v>4.3</v>
      </c>
      <c r="Y1829">
        <v>11.75090909</v>
      </c>
      <c r="Z1829">
        <v>64.989999999999995</v>
      </c>
      <c r="AA1829">
        <v>3.9</v>
      </c>
      <c r="AB1829">
        <v>15.348000000000001</v>
      </c>
      <c r="AC1829">
        <v>19.940000000000001</v>
      </c>
      <c r="AD1829" s="1">
        <v>42776</v>
      </c>
      <c r="AE1829" t="s">
        <v>122</v>
      </c>
    </row>
    <row r="1830" spans="1:31" x14ac:dyDescent="0.3">
      <c r="A1830" t="s">
        <v>47</v>
      </c>
      <c r="B1830" t="s">
        <v>32</v>
      </c>
      <c r="C1830">
        <v>51</v>
      </c>
      <c r="D1830">
        <v>625</v>
      </c>
      <c r="E1830">
        <v>4</v>
      </c>
      <c r="F1830">
        <v>19</v>
      </c>
      <c r="G1830">
        <v>349.9</v>
      </c>
      <c r="H1830">
        <v>1399.6</v>
      </c>
      <c r="I1830">
        <v>26.582857140000002</v>
      </c>
      <c r="J1830">
        <v>1</v>
      </c>
      <c r="K1830">
        <v>900</v>
      </c>
      <c r="L1830">
        <v>4.3</v>
      </c>
      <c r="M1830">
        <v>20</v>
      </c>
      <c r="N1830">
        <v>8</v>
      </c>
      <c r="O1830">
        <v>2</v>
      </c>
      <c r="P1830">
        <v>2</v>
      </c>
      <c r="Q1830">
        <v>2017</v>
      </c>
      <c r="R1830">
        <v>11.27717391</v>
      </c>
      <c r="S1830">
        <v>11400</v>
      </c>
      <c r="T1830">
        <v>19.989999999999998</v>
      </c>
      <c r="U1830">
        <v>4.3</v>
      </c>
      <c r="V1830">
        <v>11.75090909</v>
      </c>
      <c r="W1830">
        <v>349.9</v>
      </c>
      <c r="X1830">
        <v>4.3</v>
      </c>
      <c r="Y1830">
        <v>26.927499999999998</v>
      </c>
      <c r="Z1830">
        <v>64.989999999999995</v>
      </c>
      <c r="AA1830">
        <v>3.9</v>
      </c>
      <c r="AB1830">
        <v>15.348000000000001</v>
      </c>
      <c r="AC1830">
        <v>349.9</v>
      </c>
      <c r="AD1830" s="1">
        <v>42776</v>
      </c>
      <c r="AE1830" t="s">
        <v>114</v>
      </c>
    </row>
    <row r="1831" spans="1:31" x14ac:dyDescent="0.3">
      <c r="A1831" t="s">
        <v>63</v>
      </c>
      <c r="B1831" t="s">
        <v>30</v>
      </c>
      <c r="C1831">
        <v>59</v>
      </c>
      <c r="D1831">
        <v>1893</v>
      </c>
      <c r="E1831">
        <v>3</v>
      </c>
      <c r="F1831">
        <v>3</v>
      </c>
      <c r="G1831">
        <v>159.99</v>
      </c>
      <c r="H1831">
        <v>479.97</v>
      </c>
      <c r="I1831">
        <v>33.4</v>
      </c>
      <c r="J1831">
        <v>1</v>
      </c>
      <c r="K1831">
        <v>6550</v>
      </c>
      <c r="L1831">
        <v>4.2</v>
      </c>
      <c r="M1831">
        <v>20</v>
      </c>
      <c r="N1831">
        <v>8</v>
      </c>
      <c r="O1831">
        <v>2</v>
      </c>
      <c r="P1831">
        <v>2</v>
      </c>
      <c r="Q1831">
        <v>2017</v>
      </c>
      <c r="R1831">
        <v>7.889030612</v>
      </c>
      <c r="S1831">
        <v>8000</v>
      </c>
      <c r="T1831">
        <v>159.99</v>
      </c>
      <c r="U1831">
        <v>4.2</v>
      </c>
      <c r="V1831">
        <v>33.4</v>
      </c>
      <c r="W1831">
        <v>159.99</v>
      </c>
      <c r="X1831">
        <v>4.2</v>
      </c>
      <c r="Y1831">
        <v>33.4</v>
      </c>
      <c r="Z1831">
        <v>159.99</v>
      </c>
      <c r="AA1831">
        <v>4.2</v>
      </c>
      <c r="AB1831">
        <v>33.4</v>
      </c>
      <c r="AC1831">
        <v>159.94</v>
      </c>
      <c r="AD1831" s="1">
        <v>42776</v>
      </c>
      <c r="AE1831" t="s">
        <v>123</v>
      </c>
    </row>
    <row r="1832" spans="1:31" x14ac:dyDescent="0.3">
      <c r="A1832" t="s">
        <v>47</v>
      </c>
      <c r="B1832" t="s">
        <v>32</v>
      </c>
      <c r="C1832">
        <v>51</v>
      </c>
      <c r="D1832">
        <v>625</v>
      </c>
      <c r="E1832">
        <v>4</v>
      </c>
      <c r="F1832">
        <v>19</v>
      </c>
      <c r="G1832">
        <v>349.9</v>
      </c>
      <c r="H1832">
        <v>1399.6</v>
      </c>
      <c r="I1832">
        <v>26.582857140000002</v>
      </c>
      <c r="J1832">
        <v>1</v>
      </c>
      <c r="K1832">
        <v>900</v>
      </c>
      <c r="L1832">
        <v>4.3</v>
      </c>
      <c r="M1832">
        <v>20</v>
      </c>
      <c r="N1832">
        <v>8</v>
      </c>
      <c r="O1832">
        <v>2</v>
      </c>
      <c r="P1832">
        <v>2</v>
      </c>
      <c r="Q1832">
        <v>2017</v>
      </c>
      <c r="R1832">
        <v>11.27717391</v>
      </c>
      <c r="S1832">
        <v>11400</v>
      </c>
      <c r="T1832">
        <v>19.989999999999998</v>
      </c>
      <c r="U1832">
        <v>4.3</v>
      </c>
      <c r="V1832">
        <v>11.75090909</v>
      </c>
      <c r="W1832">
        <v>349.9</v>
      </c>
      <c r="X1832">
        <v>4.3</v>
      </c>
      <c r="Y1832">
        <v>26.927499999999998</v>
      </c>
      <c r="Z1832">
        <v>64.989999999999995</v>
      </c>
      <c r="AA1832">
        <v>3.9</v>
      </c>
      <c r="AB1832">
        <v>15.348000000000001</v>
      </c>
      <c r="AC1832">
        <v>349.9</v>
      </c>
      <c r="AD1832" s="1">
        <v>42775</v>
      </c>
      <c r="AE1832" t="s">
        <v>114</v>
      </c>
    </row>
    <row r="1833" spans="1:31" x14ac:dyDescent="0.3">
      <c r="A1833" t="s">
        <v>61</v>
      </c>
      <c r="B1833" t="s">
        <v>36</v>
      </c>
      <c r="C1833">
        <v>33</v>
      </c>
      <c r="D1833">
        <v>2188</v>
      </c>
      <c r="E1833">
        <v>1</v>
      </c>
      <c r="F1833">
        <v>3</v>
      </c>
      <c r="G1833">
        <v>179.99</v>
      </c>
      <c r="H1833">
        <v>179.99</v>
      </c>
      <c r="I1833">
        <v>33.54</v>
      </c>
      <c r="J1833">
        <v>2</v>
      </c>
      <c r="K1833">
        <v>7650</v>
      </c>
      <c r="L1833">
        <v>4.2</v>
      </c>
      <c r="M1833">
        <v>20</v>
      </c>
      <c r="N1833">
        <v>8</v>
      </c>
      <c r="O1833">
        <v>2</v>
      </c>
      <c r="P1833">
        <v>2</v>
      </c>
      <c r="Q1833">
        <v>2017</v>
      </c>
      <c r="R1833">
        <v>8.942307692</v>
      </c>
      <c r="S1833">
        <v>8000</v>
      </c>
      <c r="T1833">
        <v>179.99</v>
      </c>
      <c r="U1833">
        <v>4.2</v>
      </c>
      <c r="V1833">
        <v>33.54</v>
      </c>
      <c r="W1833">
        <v>179.99</v>
      </c>
      <c r="X1833">
        <v>4.2</v>
      </c>
      <c r="Y1833">
        <v>33.54</v>
      </c>
      <c r="Z1833">
        <v>179.99</v>
      </c>
      <c r="AA1833">
        <v>4.2</v>
      </c>
      <c r="AB1833">
        <v>33.54</v>
      </c>
      <c r="AC1833">
        <v>179.94</v>
      </c>
      <c r="AD1833" s="1">
        <v>42774</v>
      </c>
      <c r="AE1833" t="s">
        <v>123</v>
      </c>
    </row>
    <row r="1834" spans="1:31" x14ac:dyDescent="0.3">
      <c r="A1834" t="s">
        <v>47</v>
      </c>
      <c r="B1834" t="s">
        <v>32</v>
      </c>
      <c r="C1834">
        <v>51</v>
      </c>
      <c r="D1834">
        <v>625</v>
      </c>
      <c r="E1834">
        <v>4</v>
      </c>
      <c r="F1834">
        <v>19</v>
      </c>
      <c r="G1834">
        <v>349.9</v>
      </c>
      <c r="H1834">
        <v>1399.6</v>
      </c>
      <c r="I1834">
        <v>26.582857140000002</v>
      </c>
      <c r="J1834">
        <v>1</v>
      </c>
      <c r="K1834">
        <v>900</v>
      </c>
      <c r="L1834">
        <v>4.3</v>
      </c>
      <c r="M1834">
        <v>20</v>
      </c>
      <c r="N1834">
        <v>8</v>
      </c>
      <c r="O1834">
        <v>2</v>
      </c>
      <c r="P1834">
        <v>2</v>
      </c>
      <c r="Q1834">
        <v>2017</v>
      </c>
      <c r="R1834">
        <v>11.27717391</v>
      </c>
      <c r="S1834">
        <v>11400</v>
      </c>
      <c r="T1834">
        <v>19.989999999999998</v>
      </c>
      <c r="U1834">
        <v>4.3</v>
      </c>
      <c r="V1834">
        <v>11.75090909</v>
      </c>
      <c r="W1834">
        <v>349.9</v>
      </c>
      <c r="X1834">
        <v>4.3</v>
      </c>
      <c r="Y1834">
        <v>26.927499999999998</v>
      </c>
      <c r="Z1834">
        <v>64.989999999999995</v>
      </c>
      <c r="AA1834">
        <v>3.9</v>
      </c>
      <c r="AB1834">
        <v>15.348000000000001</v>
      </c>
      <c r="AC1834">
        <v>349.9</v>
      </c>
      <c r="AD1834" s="1">
        <v>42774</v>
      </c>
      <c r="AE1834" t="s">
        <v>114</v>
      </c>
    </row>
    <row r="1835" spans="1:31" x14ac:dyDescent="0.3">
      <c r="A1835" t="s">
        <v>78</v>
      </c>
      <c r="B1835" t="s">
        <v>36</v>
      </c>
      <c r="C1835">
        <v>58</v>
      </c>
      <c r="D1835">
        <v>1893</v>
      </c>
      <c r="E1835">
        <v>1</v>
      </c>
      <c r="F1835">
        <v>3</v>
      </c>
      <c r="G1835">
        <v>99.99</v>
      </c>
      <c r="H1835">
        <v>99.99</v>
      </c>
      <c r="I1835">
        <v>28.89</v>
      </c>
      <c r="J1835">
        <v>1</v>
      </c>
      <c r="K1835">
        <v>5950</v>
      </c>
      <c r="L1835">
        <v>4.3</v>
      </c>
      <c r="M1835">
        <v>20</v>
      </c>
      <c r="N1835">
        <v>8</v>
      </c>
      <c r="O1835">
        <v>2</v>
      </c>
      <c r="P1835">
        <v>2</v>
      </c>
      <c r="Q1835">
        <v>2017</v>
      </c>
      <c r="R1835">
        <v>7.5102040819999996</v>
      </c>
      <c r="S1835">
        <v>8000</v>
      </c>
      <c r="T1835">
        <v>99.99</v>
      </c>
      <c r="U1835">
        <v>4.3</v>
      </c>
      <c r="V1835">
        <v>28.89</v>
      </c>
      <c r="W1835">
        <v>99.99</v>
      </c>
      <c r="X1835">
        <v>4.3</v>
      </c>
      <c r="Y1835">
        <v>28.89</v>
      </c>
      <c r="Z1835">
        <v>99.99</v>
      </c>
      <c r="AA1835">
        <v>4.3</v>
      </c>
      <c r="AB1835">
        <v>28.89</v>
      </c>
      <c r="AC1835">
        <v>99.94</v>
      </c>
      <c r="AD1835" s="1">
        <v>42774</v>
      </c>
      <c r="AE1835" t="s">
        <v>123</v>
      </c>
    </row>
    <row r="1836" spans="1:31" x14ac:dyDescent="0.3">
      <c r="A1836" t="s">
        <v>62</v>
      </c>
      <c r="B1836" t="s">
        <v>32</v>
      </c>
      <c r="C1836">
        <v>48</v>
      </c>
      <c r="D1836">
        <v>575</v>
      </c>
      <c r="E1836">
        <v>11</v>
      </c>
      <c r="F1836">
        <v>19</v>
      </c>
      <c r="G1836">
        <v>19.989999999999998</v>
      </c>
      <c r="H1836">
        <v>219.89</v>
      </c>
      <c r="I1836">
        <v>11.75090909</v>
      </c>
      <c r="J1836">
        <v>1</v>
      </c>
      <c r="K1836">
        <v>100</v>
      </c>
      <c r="L1836">
        <v>4.3</v>
      </c>
      <c r="M1836">
        <v>20</v>
      </c>
      <c r="N1836">
        <v>8</v>
      </c>
      <c r="O1836">
        <v>2</v>
      </c>
      <c r="P1836">
        <v>2</v>
      </c>
      <c r="Q1836">
        <v>2017</v>
      </c>
      <c r="R1836">
        <v>14.94444444</v>
      </c>
      <c r="S1836">
        <v>4500</v>
      </c>
      <c r="T1836">
        <v>19.989999999999998</v>
      </c>
      <c r="U1836">
        <v>4.3</v>
      </c>
      <c r="V1836">
        <v>11.75090909</v>
      </c>
      <c r="W1836">
        <v>19.989999999999998</v>
      </c>
      <c r="X1836">
        <v>4.3</v>
      </c>
      <c r="Y1836">
        <v>11.75090909</v>
      </c>
      <c r="Z1836">
        <v>64.989999999999995</v>
      </c>
      <c r="AA1836">
        <v>3.9</v>
      </c>
      <c r="AB1836">
        <v>15.348000000000001</v>
      </c>
      <c r="AC1836">
        <v>19.940000000000001</v>
      </c>
      <c r="AD1836" s="1">
        <v>42774</v>
      </c>
      <c r="AE1836" t="s">
        <v>122</v>
      </c>
    </row>
    <row r="1837" spans="1:31" x14ac:dyDescent="0.3">
      <c r="A1837" t="s">
        <v>42</v>
      </c>
      <c r="B1837" t="s">
        <v>32</v>
      </c>
      <c r="C1837">
        <v>59</v>
      </c>
      <c r="D1837">
        <v>492</v>
      </c>
      <c r="E1837">
        <v>5</v>
      </c>
      <c r="F1837">
        <v>19</v>
      </c>
      <c r="G1837">
        <v>64.989999999999995</v>
      </c>
      <c r="H1837">
        <v>324.95</v>
      </c>
      <c r="I1837">
        <v>15.348000000000001</v>
      </c>
      <c r="J1837">
        <v>2</v>
      </c>
      <c r="K1837">
        <v>200</v>
      </c>
      <c r="L1837">
        <v>3.9</v>
      </c>
      <c r="M1837">
        <v>20</v>
      </c>
      <c r="N1837">
        <v>8</v>
      </c>
      <c r="O1837">
        <v>2</v>
      </c>
      <c r="P1837">
        <v>2</v>
      </c>
      <c r="Q1837">
        <v>2017</v>
      </c>
      <c r="R1837">
        <v>13.92857143</v>
      </c>
      <c r="S1837">
        <v>3960</v>
      </c>
      <c r="T1837">
        <v>19.989999999999998</v>
      </c>
      <c r="U1837">
        <v>4.3</v>
      </c>
      <c r="V1837">
        <v>11.75090909</v>
      </c>
      <c r="W1837">
        <v>64.989999999999995</v>
      </c>
      <c r="X1837">
        <v>3.9</v>
      </c>
      <c r="Y1837">
        <v>15.348000000000001</v>
      </c>
      <c r="Z1837">
        <v>64.989999999999995</v>
      </c>
      <c r="AA1837">
        <v>3.9</v>
      </c>
      <c r="AB1837">
        <v>15.348000000000001</v>
      </c>
      <c r="AC1837">
        <v>64.989999999999995</v>
      </c>
      <c r="AD1837" s="1">
        <v>42773</v>
      </c>
      <c r="AE1837" t="s">
        <v>115</v>
      </c>
    </row>
    <row r="1838" spans="1:31" x14ac:dyDescent="0.3">
      <c r="A1838" t="s">
        <v>61</v>
      </c>
      <c r="B1838" t="s">
        <v>36</v>
      </c>
      <c r="C1838">
        <v>33</v>
      </c>
      <c r="D1838">
        <v>2188</v>
      </c>
      <c r="E1838">
        <v>1</v>
      </c>
      <c r="F1838">
        <v>3</v>
      </c>
      <c r="G1838">
        <v>179.99</v>
      </c>
      <c r="H1838">
        <v>179.99</v>
      </c>
      <c r="I1838">
        <v>33.54</v>
      </c>
      <c r="J1838">
        <v>2</v>
      </c>
      <c r="K1838">
        <v>7650</v>
      </c>
      <c r="L1838">
        <v>4.2</v>
      </c>
      <c r="M1838">
        <v>20</v>
      </c>
      <c r="N1838">
        <v>8</v>
      </c>
      <c r="O1838">
        <v>2</v>
      </c>
      <c r="P1838">
        <v>2</v>
      </c>
      <c r="Q1838">
        <v>2017</v>
      </c>
      <c r="R1838">
        <v>8.942307692</v>
      </c>
      <c r="S1838">
        <v>8000</v>
      </c>
      <c r="T1838">
        <v>179.99</v>
      </c>
      <c r="U1838">
        <v>4.2</v>
      </c>
      <c r="V1838">
        <v>33.54</v>
      </c>
      <c r="W1838">
        <v>179.99</v>
      </c>
      <c r="X1838">
        <v>4.2</v>
      </c>
      <c r="Y1838">
        <v>33.54</v>
      </c>
      <c r="Z1838">
        <v>179.99</v>
      </c>
      <c r="AA1838">
        <v>4.2</v>
      </c>
      <c r="AB1838">
        <v>33.54</v>
      </c>
      <c r="AC1838">
        <v>179.94</v>
      </c>
      <c r="AD1838" s="1">
        <v>42773</v>
      </c>
      <c r="AE1838" t="s">
        <v>123</v>
      </c>
    </row>
    <row r="1839" spans="1:31" x14ac:dyDescent="0.3">
      <c r="A1839" t="s">
        <v>47</v>
      </c>
      <c r="B1839" t="s">
        <v>32</v>
      </c>
      <c r="C1839">
        <v>51</v>
      </c>
      <c r="D1839">
        <v>625</v>
      </c>
      <c r="E1839">
        <v>4</v>
      </c>
      <c r="F1839">
        <v>19</v>
      </c>
      <c r="G1839">
        <v>349.9</v>
      </c>
      <c r="H1839">
        <v>1399.6</v>
      </c>
      <c r="I1839">
        <v>26.582857140000002</v>
      </c>
      <c r="J1839">
        <v>1</v>
      </c>
      <c r="K1839">
        <v>900</v>
      </c>
      <c r="L1839">
        <v>4.3</v>
      </c>
      <c r="M1839">
        <v>20</v>
      </c>
      <c r="N1839">
        <v>8</v>
      </c>
      <c r="O1839">
        <v>2</v>
      </c>
      <c r="P1839">
        <v>2</v>
      </c>
      <c r="Q1839">
        <v>2017</v>
      </c>
      <c r="R1839">
        <v>11.27717391</v>
      </c>
      <c r="S1839">
        <v>11400</v>
      </c>
      <c r="T1839">
        <v>19.989999999999998</v>
      </c>
      <c r="U1839">
        <v>4.3</v>
      </c>
      <c r="V1839">
        <v>11.75090909</v>
      </c>
      <c r="W1839">
        <v>349.9</v>
      </c>
      <c r="X1839">
        <v>4.3</v>
      </c>
      <c r="Y1839">
        <v>26.927499999999998</v>
      </c>
      <c r="Z1839">
        <v>64.989999999999995</v>
      </c>
      <c r="AA1839">
        <v>3.9</v>
      </c>
      <c r="AB1839">
        <v>15.348000000000001</v>
      </c>
      <c r="AC1839">
        <v>349.9</v>
      </c>
      <c r="AD1839" s="1">
        <v>42773</v>
      </c>
      <c r="AE1839" t="s">
        <v>114</v>
      </c>
    </row>
    <row r="1840" spans="1:31" x14ac:dyDescent="0.3">
      <c r="A1840" t="s">
        <v>63</v>
      </c>
      <c r="B1840" t="s">
        <v>30</v>
      </c>
      <c r="C1840">
        <v>59</v>
      </c>
      <c r="D1840">
        <v>1893</v>
      </c>
      <c r="E1840">
        <v>3</v>
      </c>
      <c r="F1840">
        <v>3</v>
      </c>
      <c r="G1840">
        <v>159.99</v>
      </c>
      <c r="H1840">
        <v>479.97</v>
      </c>
      <c r="I1840">
        <v>33.4</v>
      </c>
      <c r="J1840">
        <v>1</v>
      </c>
      <c r="K1840">
        <v>6550</v>
      </c>
      <c r="L1840">
        <v>4.2</v>
      </c>
      <c r="M1840">
        <v>20</v>
      </c>
      <c r="N1840">
        <v>8</v>
      </c>
      <c r="O1840">
        <v>2</v>
      </c>
      <c r="P1840">
        <v>2</v>
      </c>
      <c r="Q1840">
        <v>2017</v>
      </c>
      <c r="R1840">
        <v>7.889030612</v>
      </c>
      <c r="S1840">
        <v>8000</v>
      </c>
      <c r="T1840">
        <v>159.99</v>
      </c>
      <c r="U1840">
        <v>4.2</v>
      </c>
      <c r="V1840">
        <v>33.4</v>
      </c>
      <c r="W1840">
        <v>159.99</v>
      </c>
      <c r="X1840">
        <v>4.2</v>
      </c>
      <c r="Y1840">
        <v>33.4</v>
      </c>
      <c r="Z1840">
        <v>159.99</v>
      </c>
      <c r="AA1840">
        <v>4.2</v>
      </c>
      <c r="AB1840">
        <v>33.4</v>
      </c>
      <c r="AC1840">
        <v>159.94</v>
      </c>
      <c r="AD1840" s="1">
        <v>42773</v>
      </c>
      <c r="AE1840" t="s">
        <v>123</v>
      </c>
    </row>
    <row r="1841" spans="1:31" x14ac:dyDescent="0.3">
      <c r="A1841" t="s">
        <v>73</v>
      </c>
      <c r="B1841" t="s">
        <v>26</v>
      </c>
      <c r="C1841">
        <v>54</v>
      </c>
      <c r="D1841">
        <v>245</v>
      </c>
      <c r="E1841">
        <v>2</v>
      </c>
      <c r="F1841">
        <v>2</v>
      </c>
      <c r="G1841">
        <v>89.9</v>
      </c>
      <c r="H1841">
        <v>179.8</v>
      </c>
      <c r="I1841">
        <v>13.02</v>
      </c>
      <c r="J1841">
        <v>1</v>
      </c>
      <c r="K1841">
        <v>1383</v>
      </c>
      <c r="L1841">
        <v>3.9</v>
      </c>
      <c r="M1841">
        <v>20</v>
      </c>
      <c r="N1841">
        <v>8</v>
      </c>
      <c r="O1841">
        <v>2</v>
      </c>
      <c r="P1841">
        <v>2</v>
      </c>
      <c r="Q1841">
        <v>2017</v>
      </c>
      <c r="R1841">
        <v>8.8723015319999998</v>
      </c>
      <c r="S1841">
        <v>20000</v>
      </c>
      <c r="T1841">
        <v>89.9</v>
      </c>
      <c r="U1841">
        <v>3.9</v>
      </c>
      <c r="V1841">
        <v>13.02</v>
      </c>
      <c r="W1841">
        <v>89.9</v>
      </c>
      <c r="X1841">
        <v>3.9</v>
      </c>
      <c r="Y1841">
        <v>13.02</v>
      </c>
      <c r="Z1841">
        <v>89.9</v>
      </c>
      <c r="AA1841">
        <v>3.9</v>
      </c>
      <c r="AB1841">
        <v>13.02</v>
      </c>
      <c r="AC1841">
        <v>89.85</v>
      </c>
      <c r="AD1841" s="1">
        <v>42773</v>
      </c>
      <c r="AE1841" t="s">
        <v>123</v>
      </c>
    </row>
    <row r="1842" spans="1:31" x14ac:dyDescent="0.3">
      <c r="A1842" t="s">
        <v>53</v>
      </c>
      <c r="B1842" t="s">
        <v>36</v>
      </c>
      <c r="C1842">
        <v>47</v>
      </c>
      <c r="D1842">
        <v>1893</v>
      </c>
      <c r="E1842">
        <v>1</v>
      </c>
      <c r="F1842">
        <v>62</v>
      </c>
      <c r="G1842">
        <v>99.99</v>
      </c>
      <c r="H1842">
        <v>99.99</v>
      </c>
      <c r="I1842">
        <v>35.24</v>
      </c>
      <c r="J1842">
        <v>1</v>
      </c>
      <c r="K1842">
        <v>6050</v>
      </c>
      <c r="L1842">
        <v>4.0999999999999996</v>
      </c>
      <c r="M1842">
        <v>20</v>
      </c>
      <c r="N1842">
        <v>8</v>
      </c>
      <c r="O1842">
        <v>2</v>
      </c>
      <c r="P1842">
        <v>2</v>
      </c>
      <c r="Q1842">
        <v>2017</v>
      </c>
      <c r="R1842">
        <v>11.586850650000001</v>
      </c>
      <c r="S1842">
        <v>8000</v>
      </c>
      <c r="T1842">
        <v>99.99</v>
      </c>
      <c r="U1842">
        <v>4.0999999999999996</v>
      </c>
      <c r="V1842">
        <v>33</v>
      </c>
      <c r="W1842">
        <v>99.99</v>
      </c>
      <c r="X1842">
        <v>4.0999999999999996</v>
      </c>
      <c r="Y1842">
        <v>33</v>
      </c>
      <c r="Z1842">
        <v>99.99</v>
      </c>
      <c r="AA1842">
        <v>4.0999999999999996</v>
      </c>
      <c r="AB1842">
        <v>33</v>
      </c>
      <c r="AC1842">
        <v>99.94</v>
      </c>
      <c r="AD1842" s="1">
        <v>42773</v>
      </c>
      <c r="AE1842" t="s">
        <v>124</v>
      </c>
    </row>
    <row r="1843" spans="1:31" x14ac:dyDescent="0.3">
      <c r="A1843" t="s">
        <v>42</v>
      </c>
      <c r="B1843" t="s">
        <v>32</v>
      </c>
      <c r="C1843">
        <v>59</v>
      </c>
      <c r="D1843">
        <v>492</v>
      </c>
      <c r="E1843">
        <v>5</v>
      </c>
      <c r="F1843">
        <v>19</v>
      </c>
      <c r="G1843">
        <v>64.989999999999995</v>
      </c>
      <c r="H1843">
        <v>324.95</v>
      </c>
      <c r="I1843">
        <v>15.348000000000001</v>
      </c>
      <c r="J1843">
        <v>2</v>
      </c>
      <c r="K1843">
        <v>200</v>
      </c>
      <c r="L1843">
        <v>3.9</v>
      </c>
      <c r="M1843">
        <v>20</v>
      </c>
      <c r="N1843">
        <v>8</v>
      </c>
      <c r="O1843">
        <v>2</v>
      </c>
      <c r="P1843">
        <v>2</v>
      </c>
      <c r="Q1843">
        <v>2017</v>
      </c>
      <c r="R1843">
        <v>13.92857143</v>
      </c>
      <c r="S1843">
        <v>3960</v>
      </c>
      <c r="T1843">
        <v>19.989999999999998</v>
      </c>
      <c r="U1843">
        <v>4.3</v>
      </c>
      <c r="V1843">
        <v>11.75090909</v>
      </c>
      <c r="W1843">
        <v>64.989999999999995</v>
      </c>
      <c r="X1843">
        <v>3.9</v>
      </c>
      <c r="Y1843">
        <v>15.348000000000001</v>
      </c>
      <c r="Z1843">
        <v>64.989999999999995</v>
      </c>
      <c r="AA1843">
        <v>3.9</v>
      </c>
      <c r="AB1843">
        <v>15.348000000000001</v>
      </c>
      <c r="AC1843">
        <v>64.989999999999995</v>
      </c>
      <c r="AD1843" s="1">
        <v>42772</v>
      </c>
      <c r="AE1843" t="s">
        <v>115</v>
      </c>
    </row>
    <row r="1844" spans="1:31" x14ac:dyDescent="0.3">
      <c r="A1844" t="s">
        <v>73</v>
      </c>
      <c r="B1844" t="s">
        <v>26</v>
      </c>
      <c r="C1844">
        <v>54</v>
      </c>
      <c r="D1844">
        <v>245</v>
      </c>
      <c r="E1844">
        <v>2</v>
      </c>
      <c r="F1844">
        <v>2</v>
      </c>
      <c r="G1844">
        <v>89.9</v>
      </c>
      <c r="H1844">
        <v>179.8</v>
      </c>
      <c r="I1844">
        <v>13.02</v>
      </c>
      <c r="J1844">
        <v>1</v>
      </c>
      <c r="K1844">
        <v>1383</v>
      </c>
      <c r="L1844">
        <v>3.9</v>
      </c>
      <c r="M1844">
        <v>20</v>
      </c>
      <c r="N1844">
        <v>8</v>
      </c>
      <c r="O1844">
        <v>2</v>
      </c>
      <c r="P1844">
        <v>2</v>
      </c>
      <c r="Q1844">
        <v>2017</v>
      </c>
      <c r="R1844">
        <v>8.8723015319999998</v>
      </c>
      <c r="S1844">
        <v>20000</v>
      </c>
      <c r="T1844">
        <v>89.9</v>
      </c>
      <c r="U1844">
        <v>3.9</v>
      </c>
      <c r="V1844">
        <v>13.02</v>
      </c>
      <c r="W1844">
        <v>89.9</v>
      </c>
      <c r="X1844">
        <v>3.9</v>
      </c>
      <c r="Y1844">
        <v>13.02</v>
      </c>
      <c r="Z1844">
        <v>89.9</v>
      </c>
      <c r="AA1844">
        <v>3.9</v>
      </c>
      <c r="AB1844">
        <v>13.02</v>
      </c>
      <c r="AC1844">
        <v>89.85</v>
      </c>
      <c r="AD1844" s="1">
        <v>42772</v>
      </c>
      <c r="AE1844" t="s">
        <v>123</v>
      </c>
    </row>
    <row r="1845" spans="1:31" x14ac:dyDescent="0.3">
      <c r="A1845" t="s">
        <v>61</v>
      </c>
      <c r="B1845" t="s">
        <v>36</v>
      </c>
      <c r="C1845">
        <v>33</v>
      </c>
      <c r="D1845">
        <v>2188</v>
      </c>
      <c r="E1845">
        <v>1</v>
      </c>
      <c r="F1845">
        <v>3</v>
      </c>
      <c r="G1845">
        <v>179.99</v>
      </c>
      <c r="H1845">
        <v>179.99</v>
      </c>
      <c r="I1845">
        <v>33.54</v>
      </c>
      <c r="J1845">
        <v>2</v>
      </c>
      <c r="K1845">
        <v>7650</v>
      </c>
      <c r="L1845">
        <v>4.2</v>
      </c>
      <c r="M1845">
        <v>20</v>
      </c>
      <c r="N1845">
        <v>8</v>
      </c>
      <c r="O1845">
        <v>2</v>
      </c>
      <c r="P1845">
        <v>2</v>
      </c>
      <c r="Q1845">
        <v>2017</v>
      </c>
      <c r="R1845">
        <v>8.942307692</v>
      </c>
      <c r="S1845">
        <v>8000</v>
      </c>
      <c r="T1845">
        <v>179.99</v>
      </c>
      <c r="U1845">
        <v>4.2</v>
      </c>
      <c r="V1845">
        <v>33.54</v>
      </c>
      <c r="W1845">
        <v>179.99</v>
      </c>
      <c r="X1845">
        <v>4.2</v>
      </c>
      <c r="Y1845">
        <v>33.54</v>
      </c>
      <c r="Z1845">
        <v>179.99</v>
      </c>
      <c r="AA1845">
        <v>4.2</v>
      </c>
      <c r="AB1845">
        <v>33.54</v>
      </c>
      <c r="AC1845">
        <v>179.94</v>
      </c>
      <c r="AD1845" s="1">
        <v>42771</v>
      </c>
      <c r="AE1845" t="s">
        <v>123</v>
      </c>
    </row>
    <row r="1846" spans="1:31" x14ac:dyDescent="0.3">
      <c r="A1846" t="s">
        <v>73</v>
      </c>
      <c r="B1846" t="s">
        <v>26</v>
      </c>
      <c r="C1846">
        <v>54</v>
      </c>
      <c r="D1846">
        <v>245</v>
      </c>
      <c r="E1846">
        <v>2</v>
      </c>
      <c r="F1846">
        <v>2</v>
      </c>
      <c r="G1846">
        <v>89.9</v>
      </c>
      <c r="H1846">
        <v>179.8</v>
      </c>
      <c r="I1846">
        <v>13.02</v>
      </c>
      <c r="J1846">
        <v>1</v>
      </c>
      <c r="K1846">
        <v>1383</v>
      </c>
      <c r="L1846">
        <v>3.9</v>
      </c>
      <c r="M1846">
        <v>20</v>
      </c>
      <c r="N1846">
        <v>8</v>
      </c>
      <c r="O1846">
        <v>2</v>
      </c>
      <c r="P1846">
        <v>2</v>
      </c>
      <c r="Q1846">
        <v>2017</v>
      </c>
      <c r="R1846">
        <v>8.8723015319999998</v>
      </c>
      <c r="S1846">
        <v>20000</v>
      </c>
      <c r="T1846">
        <v>89.9</v>
      </c>
      <c r="U1846">
        <v>3.9</v>
      </c>
      <c r="V1846">
        <v>13.02</v>
      </c>
      <c r="W1846">
        <v>89.9</v>
      </c>
      <c r="X1846">
        <v>3.9</v>
      </c>
      <c r="Y1846">
        <v>13.02</v>
      </c>
      <c r="Z1846">
        <v>89.9</v>
      </c>
      <c r="AA1846">
        <v>3.9</v>
      </c>
      <c r="AB1846">
        <v>13.02</v>
      </c>
      <c r="AC1846">
        <v>89.85</v>
      </c>
      <c r="AD1846" s="1">
        <v>42771</v>
      </c>
      <c r="AE1846" t="s">
        <v>123</v>
      </c>
    </row>
    <row r="1847" spans="1:31" x14ac:dyDescent="0.3">
      <c r="A1847" t="s">
        <v>53</v>
      </c>
      <c r="B1847" t="s">
        <v>36</v>
      </c>
      <c r="C1847">
        <v>47</v>
      </c>
      <c r="D1847">
        <v>1893</v>
      </c>
      <c r="E1847">
        <v>1</v>
      </c>
      <c r="F1847">
        <v>62</v>
      </c>
      <c r="G1847">
        <v>99.99</v>
      </c>
      <c r="H1847">
        <v>99.99</v>
      </c>
      <c r="I1847">
        <v>35.24</v>
      </c>
      <c r="J1847">
        <v>1</v>
      </c>
      <c r="K1847">
        <v>6050</v>
      </c>
      <c r="L1847">
        <v>4.0999999999999996</v>
      </c>
      <c r="M1847">
        <v>20</v>
      </c>
      <c r="N1847">
        <v>8</v>
      </c>
      <c r="O1847">
        <v>2</v>
      </c>
      <c r="P1847">
        <v>2</v>
      </c>
      <c r="Q1847">
        <v>2017</v>
      </c>
      <c r="R1847">
        <v>11.586850650000001</v>
      </c>
      <c r="S1847">
        <v>8000</v>
      </c>
      <c r="T1847">
        <v>99.99</v>
      </c>
      <c r="U1847">
        <v>4.0999999999999996</v>
      </c>
      <c r="V1847">
        <v>33</v>
      </c>
      <c r="W1847">
        <v>99.99</v>
      </c>
      <c r="X1847">
        <v>4.0999999999999996</v>
      </c>
      <c r="Y1847">
        <v>33</v>
      </c>
      <c r="Z1847">
        <v>99.99</v>
      </c>
      <c r="AA1847">
        <v>4.0999999999999996</v>
      </c>
      <c r="AB1847">
        <v>33</v>
      </c>
      <c r="AC1847">
        <v>99.94</v>
      </c>
      <c r="AD1847" s="1">
        <v>42771</v>
      </c>
      <c r="AE1847" t="s">
        <v>124</v>
      </c>
    </row>
    <row r="1848" spans="1:31" x14ac:dyDescent="0.3">
      <c r="A1848" t="s">
        <v>42</v>
      </c>
      <c r="B1848" t="s">
        <v>32</v>
      </c>
      <c r="C1848">
        <v>59</v>
      </c>
      <c r="D1848">
        <v>492</v>
      </c>
      <c r="E1848">
        <v>5</v>
      </c>
      <c r="F1848">
        <v>19</v>
      </c>
      <c r="G1848">
        <v>64.989999999999995</v>
      </c>
      <c r="H1848">
        <v>324.95</v>
      </c>
      <c r="I1848">
        <v>15.348000000000001</v>
      </c>
      <c r="J1848">
        <v>2</v>
      </c>
      <c r="K1848">
        <v>200</v>
      </c>
      <c r="L1848">
        <v>3.9</v>
      </c>
      <c r="M1848">
        <v>20</v>
      </c>
      <c r="N1848">
        <v>8</v>
      </c>
      <c r="O1848">
        <v>2</v>
      </c>
      <c r="P1848">
        <v>2</v>
      </c>
      <c r="Q1848">
        <v>2017</v>
      </c>
      <c r="R1848">
        <v>13.92857143</v>
      </c>
      <c r="S1848">
        <v>3960</v>
      </c>
      <c r="T1848">
        <v>19.989999999999998</v>
      </c>
      <c r="U1848">
        <v>4.3</v>
      </c>
      <c r="V1848">
        <v>11.75090909</v>
      </c>
      <c r="W1848">
        <v>64.989999999999995</v>
      </c>
      <c r="X1848">
        <v>3.9</v>
      </c>
      <c r="Y1848">
        <v>15.348000000000001</v>
      </c>
      <c r="Z1848">
        <v>64.989999999999995</v>
      </c>
      <c r="AA1848">
        <v>3.9</v>
      </c>
      <c r="AB1848">
        <v>15.348000000000001</v>
      </c>
      <c r="AC1848">
        <v>64.989999999999995</v>
      </c>
      <c r="AD1848" s="1">
        <v>42770</v>
      </c>
      <c r="AE1848" t="s">
        <v>115</v>
      </c>
    </row>
    <row r="1849" spans="1:31" x14ac:dyDescent="0.3">
      <c r="A1849" t="s">
        <v>61</v>
      </c>
      <c r="B1849" t="s">
        <v>36</v>
      </c>
      <c r="C1849">
        <v>33</v>
      </c>
      <c r="D1849">
        <v>2188</v>
      </c>
      <c r="E1849">
        <v>1</v>
      </c>
      <c r="F1849">
        <v>3</v>
      </c>
      <c r="G1849">
        <v>179.99</v>
      </c>
      <c r="H1849">
        <v>179.99</v>
      </c>
      <c r="I1849">
        <v>33.54</v>
      </c>
      <c r="J1849">
        <v>2</v>
      </c>
      <c r="K1849">
        <v>7650</v>
      </c>
      <c r="L1849">
        <v>4.2</v>
      </c>
      <c r="M1849">
        <v>20</v>
      </c>
      <c r="N1849">
        <v>8</v>
      </c>
      <c r="O1849">
        <v>2</v>
      </c>
      <c r="P1849">
        <v>2</v>
      </c>
      <c r="Q1849">
        <v>2017</v>
      </c>
      <c r="R1849">
        <v>8.942307692</v>
      </c>
      <c r="S1849">
        <v>8000</v>
      </c>
      <c r="T1849">
        <v>179.99</v>
      </c>
      <c r="U1849">
        <v>4.2</v>
      </c>
      <c r="V1849">
        <v>33.54</v>
      </c>
      <c r="W1849">
        <v>179.99</v>
      </c>
      <c r="X1849">
        <v>4.2</v>
      </c>
      <c r="Y1849">
        <v>33.54</v>
      </c>
      <c r="Z1849">
        <v>179.99</v>
      </c>
      <c r="AA1849">
        <v>4.2</v>
      </c>
      <c r="AB1849">
        <v>33.54</v>
      </c>
      <c r="AC1849">
        <v>179.94</v>
      </c>
      <c r="AD1849" s="1">
        <v>42770</v>
      </c>
      <c r="AE1849" t="s">
        <v>123</v>
      </c>
    </row>
    <row r="1850" spans="1:31" x14ac:dyDescent="0.3">
      <c r="A1850" t="s">
        <v>42</v>
      </c>
      <c r="B1850" t="s">
        <v>32</v>
      </c>
      <c r="C1850">
        <v>59</v>
      </c>
      <c r="D1850">
        <v>492</v>
      </c>
      <c r="E1850">
        <v>5</v>
      </c>
      <c r="F1850">
        <v>19</v>
      </c>
      <c r="G1850">
        <v>64.989999999999995</v>
      </c>
      <c r="H1850">
        <v>324.95</v>
      </c>
      <c r="I1850">
        <v>15.348000000000001</v>
      </c>
      <c r="J1850">
        <v>2</v>
      </c>
      <c r="K1850">
        <v>200</v>
      </c>
      <c r="L1850">
        <v>3.9</v>
      </c>
      <c r="M1850">
        <v>20</v>
      </c>
      <c r="N1850">
        <v>8</v>
      </c>
      <c r="O1850">
        <v>2</v>
      </c>
      <c r="P1850">
        <v>2</v>
      </c>
      <c r="Q1850">
        <v>2017</v>
      </c>
      <c r="R1850">
        <v>13.92857143</v>
      </c>
      <c r="S1850">
        <v>3960</v>
      </c>
      <c r="T1850">
        <v>19.989999999999998</v>
      </c>
      <c r="U1850">
        <v>4.3</v>
      </c>
      <c r="V1850">
        <v>11.75090909</v>
      </c>
      <c r="W1850">
        <v>64.989999999999995</v>
      </c>
      <c r="X1850">
        <v>3.9</v>
      </c>
      <c r="Y1850">
        <v>15.348000000000001</v>
      </c>
      <c r="Z1850">
        <v>64.989999999999995</v>
      </c>
      <c r="AA1850">
        <v>3.9</v>
      </c>
      <c r="AB1850">
        <v>15.348000000000001</v>
      </c>
      <c r="AC1850">
        <v>64.989999999999995</v>
      </c>
      <c r="AD1850" s="1">
        <v>42769</v>
      </c>
      <c r="AE1850" t="s">
        <v>115</v>
      </c>
    </row>
    <row r="1851" spans="1:31" x14ac:dyDescent="0.3">
      <c r="A1851" t="s">
        <v>73</v>
      </c>
      <c r="B1851" t="s">
        <v>26</v>
      </c>
      <c r="C1851">
        <v>54</v>
      </c>
      <c r="D1851">
        <v>245</v>
      </c>
      <c r="E1851">
        <v>2</v>
      </c>
      <c r="F1851">
        <v>2</v>
      </c>
      <c r="G1851">
        <v>89.9</v>
      </c>
      <c r="H1851">
        <v>179.8</v>
      </c>
      <c r="I1851">
        <v>13.02</v>
      </c>
      <c r="J1851">
        <v>1</v>
      </c>
      <c r="K1851">
        <v>1383</v>
      </c>
      <c r="L1851">
        <v>3.9</v>
      </c>
      <c r="M1851">
        <v>20</v>
      </c>
      <c r="N1851">
        <v>8</v>
      </c>
      <c r="O1851">
        <v>2</v>
      </c>
      <c r="P1851">
        <v>2</v>
      </c>
      <c r="Q1851">
        <v>2017</v>
      </c>
      <c r="R1851">
        <v>8.8723015319999998</v>
      </c>
      <c r="S1851">
        <v>20000</v>
      </c>
      <c r="T1851">
        <v>89.9</v>
      </c>
      <c r="U1851">
        <v>3.9</v>
      </c>
      <c r="V1851">
        <v>13.02</v>
      </c>
      <c r="W1851">
        <v>89.9</v>
      </c>
      <c r="X1851">
        <v>3.9</v>
      </c>
      <c r="Y1851">
        <v>13.02</v>
      </c>
      <c r="Z1851">
        <v>89.9</v>
      </c>
      <c r="AA1851">
        <v>3.9</v>
      </c>
      <c r="AB1851">
        <v>13.02</v>
      </c>
      <c r="AC1851">
        <v>89.85</v>
      </c>
      <c r="AD1851" s="1">
        <v>42769</v>
      </c>
      <c r="AE1851" t="s">
        <v>123</v>
      </c>
    </row>
    <row r="1852" spans="1:31" x14ac:dyDescent="0.3">
      <c r="A1852" t="s">
        <v>53</v>
      </c>
      <c r="B1852" t="s">
        <v>36</v>
      </c>
      <c r="C1852">
        <v>47</v>
      </c>
      <c r="D1852">
        <v>1893</v>
      </c>
      <c r="E1852">
        <v>1</v>
      </c>
      <c r="F1852">
        <v>62</v>
      </c>
      <c r="G1852">
        <v>99.99</v>
      </c>
      <c r="H1852">
        <v>99.99</v>
      </c>
      <c r="I1852">
        <v>35.24</v>
      </c>
      <c r="J1852">
        <v>1</v>
      </c>
      <c r="K1852">
        <v>6050</v>
      </c>
      <c r="L1852">
        <v>4.0999999999999996</v>
      </c>
      <c r="M1852">
        <v>20</v>
      </c>
      <c r="N1852">
        <v>8</v>
      </c>
      <c r="O1852">
        <v>2</v>
      </c>
      <c r="P1852">
        <v>2</v>
      </c>
      <c r="Q1852">
        <v>2017</v>
      </c>
      <c r="R1852">
        <v>11.586850650000001</v>
      </c>
      <c r="S1852">
        <v>8000</v>
      </c>
      <c r="T1852">
        <v>99.99</v>
      </c>
      <c r="U1852">
        <v>4.0999999999999996</v>
      </c>
      <c r="V1852">
        <v>33</v>
      </c>
      <c r="W1852">
        <v>99.99</v>
      </c>
      <c r="X1852">
        <v>4.0999999999999996</v>
      </c>
      <c r="Y1852">
        <v>33</v>
      </c>
      <c r="Z1852">
        <v>99.99</v>
      </c>
      <c r="AA1852">
        <v>4.0999999999999996</v>
      </c>
      <c r="AB1852">
        <v>33</v>
      </c>
      <c r="AC1852">
        <v>99.94</v>
      </c>
      <c r="AD1852" s="1">
        <v>42769</v>
      </c>
      <c r="AE1852" t="s">
        <v>124</v>
      </c>
    </row>
    <row r="1853" spans="1:31" x14ac:dyDescent="0.3">
      <c r="A1853" t="s">
        <v>62</v>
      </c>
      <c r="B1853" t="s">
        <v>32</v>
      </c>
      <c r="C1853">
        <v>48</v>
      </c>
      <c r="D1853">
        <v>575</v>
      </c>
      <c r="E1853">
        <v>11</v>
      </c>
      <c r="F1853">
        <v>19</v>
      </c>
      <c r="G1853">
        <v>19.989999999999998</v>
      </c>
      <c r="H1853">
        <v>219.89</v>
      </c>
      <c r="I1853">
        <v>11.75090909</v>
      </c>
      <c r="J1853">
        <v>1</v>
      </c>
      <c r="K1853">
        <v>100</v>
      </c>
      <c r="L1853">
        <v>4.3</v>
      </c>
      <c r="M1853">
        <v>20</v>
      </c>
      <c r="N1853">
        <v>8</v>
      </c>
      <c r="O1853">
        <v>2</v>
      </c>
      <c r="P1853">
        <v>2</v>
      </c>
      <c r="Q1853">
        <v>2017</v>
      </c>
      <c r="R1853">
        <v>14.94444444</v>
      </c>
      <c r="S1853">
        <v>4500</v>
      </c>
      <c r="T1853">
        <v>19.989999999999998</v>
      </c>
      <c r="U1853">
        <v>4.3</v>
      </c>
      <c r="V1853">
        <v>11.75090909</v>
      </c>
      <c r="W1853">
        <v>19.989999999999998</v>
      </c>
      <c r="X1853">
        <v>4.3</v>
      </c>
      <c r="Y1853">
        <v>11.75090909</v>
      </c>
      <c r="Z1853">
        <v>64.989999999999995</v>
      </c>
      <c r="AA1853">
        <v>3.9</v>
      </c>
      <c r="AB1853">
        <v>15.348000000000001</v>
      </c>
      <c r="AC1853">
        <v>19.940000000000001</v>
      </c>
      <c r="AD1853" s="1">
        <v>42769</v>
      </c>
      <c r="AE1853" t="s">
        <v>122</v>
      </c>
    </row>
    <row r="1854" spans="1:31" x14ac:dyDescent="0.3">
      <c r="A1854" t="s">
        <v>78</v>
      </c>
      <c r="B1854" t="s">
        <v>36</v>
      </c>
      <c r="C1854">
        <v>58</v>
      </c>
      <c r="D1854">
        <v>1893</v>
      </c>
      <c r="E1854">
        <v>1</v>
      </c>
      <c r="F1854">
        <v>3</v>
      </c>
      <c r="G1854">
        <v>99.99</v>
      </c>
      <c r="H1854">
        <v>99.99</v>
      </c>
      <c r="I1854">
        <v>28.89</v>
      </c>
      <c r="J1854">
        <v>1</v>
      </c>
      <c r="K1854">
        <v>5950</v>
      </c>
      <c r="L1854">
        <v>4.3</v>
      </c>
      <c r="M1854">
        <v>20</v>
      </c>
      <c r="N1854">
        <v>8</v>
      </c>
      <c r="O1854">
        <v>2</v>
      </c>
      <c r="P1854">
        <v>2</v>
      </c>
      <c r="Q1854">
        <v>2017</v>
      </c>
      <c r="R1854">
        <v>7.5102040819999996</v>
      </c>
      <c r="S1854">
        <v>8000</v>
      </c>
      <c r="T1854">
        <v>99.99</v>
      </c>
      <c r="U1854">
        <v>4.3</v>
      </c>
      <c r="V1854">
        <v>28.89</v>
      </c>
      <c r="W1854">
        <v>99.99</v>
      </c>
      <c r="X1854">
        <v>4.3</v>
      </c>
      <c r="Y1854">
        <v>28.89</v>
      </c>
      <c r="Z1854">
        <v>99.99</v>
      </c>
      <c r="AA1854">
        <v>4.3</v>
      </c>
      <c r="AB1854">
        <v>28.89</v>
      </c>
      <c r="AC1854">
        <v>99.94</v>
      </c>
      <c r="AD1854" s="1">
        <v>42768</v>
      </c>
      <c r="AE1854" t="s">
        <v>123</v>
      </c>
    </row>
    <row r="1855" spans="1:31" x14ac:dyDescent="0.3">
      <c r="A1855" t="s">
        <v>61</v>
      </c>
      <c r="B1855" t="s">
        <v>36</v>
      </c>
      <c r="C1855">
        <v>33</v>
      </c>
      <c r="D1855">
        <v>2188</v>
      </c>
      <c r="E1855">
        <v>1</v>
      </c>
      <c r="F1855">
        <v>3</v>
      </c>
      <c r="G1855">
        <v>179.99</v>
      </c>
      <c r="H1855">
        <v>179.99</v>
      </c>
      <c r="I1855">
        <v>33.54</v>
      </c>
      <c r="J1855">
        <v>2</v>
      </c>
      <c r="K1855">
        <v>7650</v>
      </c>
      <c r="L1855">
        <v>4.2</v>
      </c>
      <c r="M1855">
        <v>20</v>
      </c>
      <c r="N1855">
        <v>8</v>
      </c>
      <c r="O1855">
        <v>2</v>
      </c>
      <c r="P1855">
        <v>2</v>
      </c>
      <c r="Q1855">
        <v>2017</v>
      </c>
      <c r="R1855">
        <v>8.942307692</v>
      </c>
      <c r="S1855">
        <v>8000</v>
      </c>
      <c r="T1855">
        <v>179.99</v>
      </c>
      <c r="U1855">
        <v>4.2</v>
      </c>
      <c r="V1855">
        <v>33.54</v>
      </c>
      <c r="W1855">
        <v>179.99</v>
      </c>
      <c r="X1855">
        <v>4.2</v>
      </c>
      <c r="Y1855">
        <v>33.54</v>
      </c>
      <c r="Z1855">
        <v>179.99</v>
      </c>
      <c r="AA1855">
        <v>4.2</v>
      </c>
      <c r="AB1855">
        <v>33.54</v>
      </c>
      <c r="AC1855">
        <v>179.94</v>
      </c>
      <c r="AD1855" s="1">
        <v>42767</v>
      </c>
      <c r="AE1855" t="s">
        <v>123</v>
      </c>
    </row>
    <row r="1856" spans="1:31" x14ac:dyDescent="0.3">
      <c r="A1856" t="s">
        <v>42</v>
      </c>
      <c r="B1856" t="s">
        <v>32</v>
      </c>
      <c r="C1856">
        <v>59</v>
      </c>
      <c r="D1856">
        <v>492</v>
      </c>
      <c r="E1856">
        <v>5</v>
      </c>
      <c r="F1856">
        <v>19</v>
      </c>
      <c r="G1856">
        <v>64.989999999999995</v>
      </c>
      <c r="H1856">
        <v>324.95</v>
      </c>
      <c r="I1856">
        <v>15.348000000000001</v>
      </c>
      <c r="J1856">
        <v>2</v>
      </c>
      <c r="K1856">
        <v>200</v>
      </c>
      <c r="L1856">
        <v>3.9</v>
      </c>
      <c r="M1856">
        <v>20</v>
      </c>
      <c r="N1856">
        <v>8</v>
      </c>
      <c r="O1856">
        <v>2</v>
      </c>
      <c r="P1856">
        <v>2</v>
      </c>
      <c r="Q1856">
        <v>2017</v>
      </c>
      <c r="R1856">
        <v>13.92857143</v>
      </c>
      <c r="S1856">
        <v>3960</v>
      </c>
      <c r="T1856">
        <v>19.989999999999998</v>
      </c>
      <c r="U1856">
        <v>4.3</v>
      </c>
      <c r="V1856">
        <v>11.75090909</v>
      </c>
      <c r="W1856">
        <v>64.989999999999995</v>
      </c>
      <c r="X1856">
        <v>3.9</v>
      </c>
      <c r="Y1856">
        <v>15.348000000000001</v>
      </c>
      <c r="Z1856">
        <v>64.989999999999995</v>
      </c>
      <c r="AA1856">
        <v>3.9</v>
      </c>
      <c r="AB1856">
        <v>15.348000000000001</v>
      </c>
      <c r="AC1856">
        <v>64.989999999999995</v>
      </c>
      <c r="AD1856" s="1">
        <v>42767</v>
      </c>
      <c r="AE1856" t="s">
        <v>115</v>
      </c>
    </row>
    <row r="1857" spans="1:31" x14ac:dyDescent="0.3">
      <c r="A1857" t="s">
        <v>63</v>
      </c>
      <c r="B1857" t="s">
        <v>30</v>
      </c>
      <c r="C1857">
        <v>59</v>
      </c>
      <c r="D1857">
        <v>1893</v>
      </c>
      <c r="E1857">
        <v>3</v>
      </c>
      <c r="F1857">
        <v>3</v>
      </c>
      <c r="G1857">
        <v>159.99</v>
      </c>
      <c r="H1857">
        <v>479.97</v>
      </c>
      <c r="I1857">
        <v>33.4</v>
      </c>
      <c r="J1857">
        <v>1</v>
      </c>
      <c r="K1857">
        <v>6550</v>
      </c>
      <c r="L1857">
        <v>4.2</v>
      </c>
      <c r="M1857">
        <v>20</v>
      </c>
      <c r="N1857">
        <v>8</v>
      </c>
      <c r="O1857">
        <v>2</v>
      </c>
      <c r="P1857">
        <v>2</v>
      </c>
      <c r="Q1857">
        <v>2017</v>
      </c>
      <c r="R1857">
        <v>7.889030612</v>
      </c>
      <c r="S1857">
        <v>8000</v>
      </c>
      <c r="T1857">
        <v>159.99</v>
      </c>
      <c r="U1857">
        <v>4.2</v>
      </c>
      <c r="V1857">
        <v>33.4</v>
      </c>
      <c r="W1857">
        <v>159.99</v>
      </c>
      <c r="X1857">
        <v>4.2</v>
      </c>
      <c r="Y1857">
        <v>33.4</v>
      </c>
      <c r="Z1857">
        <v>159.99</v>
      </c>
      <c r="AA1857">
        <v>4.2</v>
      </c>
      <c r="AB1857">
        <v>33.4</v>
      </c>
      <c r="AC1857">
        <v>159.94</v>
      </c>
      <c r="AD1857" s="1">
        <v>42767</v>
      </c>
      <c r="AE1857" t="s">
        <v>123</v>
      </c>
    </row>
    <row r="1858" spans="1:31" x14ac:dyDescent="0.3">
      <c r="A1858" t="s">
        <v>73</v>
      </c>
      <c r="B1858" t="s">
        <v>26</v>
      </c>
      <c r="C1858">
        <v>54</v>
      </c>
      <c r="D1858">
        <v>245</v>
      </c>
      <c r="E1858">
        <v>2</v>
      </c>
      <c r="F1858">
        <v>2</v>
      </c>
      <c r="G1858">
        <v>89.9</v>
      </c>
      <c r="H1858">
        <v>179.8</v>
      </c>
      <c r="I1858">
        <v>13.02</v>
      </c>
      <c r="J1858">
        <v>1</v>
      </c>
      <c r="K1858">
        <v>1383</v>
      </c>
      <c r="L1858">
        <v>3.9</v>
      </c>
      <c r="M1858">
        <v>20</v>
      </c>
      <c r="N1858">
        <v>8</v>
      </c>
      <c r="O1858">
        <v>2</v>
      </c>
      <c r="P1858">
        <v>2</v>
      </c>
      <c r="Q1858">
        <v>2017</v>
      </c>
      <c r="R1858">
        <v>8.8723015319999998</v>
      </c>
      <c r="S1858">
        <v>20000</v>
      </c>
      <c r="T1858">
        <v>89.9</v>
      </c>
      <c r="U1858">
        <v>3.9</v>
      </c>
      <c r="V1858">
        <v>13.02</v>
      </c>
      <c r="W1858">
        <v>89.9</v>
      </c>
      <c r="X1858">
        <v>3.9</v>
      </c>
      <c r="Y1858">
        <v>13.02</v>
      </c>
      <c r="Z1858">
        <v>89.9</v>
      </c>
      <c r="AA1858">
        <v>3.9</v>
      </c>
      <c r="AB1858">
        <v>13.02</v>
      </c>
      <c r="AC1858">
        <v>89.85</v>
      </c>
      <c r="AD1858" s="1">
        <v>42767</v>
      </c>
      <c r="AE1858" t="s">
        <v>123</v>
      </c>
    </row>
    <row r="1859" spans="1:31" x14ac:dyDescent="0.3">
      <c r="A1859" t="s">
        <v>51</v>
      </c>
      <c r="B1859" t="s">
        <v>36</v>
      </c>
      <c r="C1859">
        <v>57</v>
      </c>
      <c r="D1859">
        <v>339</v>
      </c>
      <c r="E1859">
        <v>11</v>
      </c>
      <c r="F1859">
        <v>146</v>
      </c>
      <c r="G1859">
        <v>59.9</v>
      </c>
      <c r="H1859">
        <v>658.9</v>
      </c>
      <c r="I1859">
        <v>14.807272729999999</v>
      </c>
      <c r="J1859">
        <v>2</v>
      </c>
      <c r="K1859">
        <v>1800</v>
      </c>
      <c r="L1859">
        <v>4.2</v>
      </c>
      <c r="M1859">
        <v>22</v>
      </c>
      <c r="N1859">
        <v>9</v>
      </c>
      <c r="O1859">
        <v>2</v>
      </c>
      <c r="P1859">
        <v>10</v>
      </c>
      <c r="Q1859">
        <v>2017</v>
      </c>
      <c r="R1859">
        <v>18.96551724</v>
      </c>
      <c r="S1859">
        <v>32560</v>
      </c>
      <c r="T1859">
        <v>59.9</v>
      </c>
      <c r="U1859">
        <v>4.0999999999999996</v>
      </c>
      <c r="V1859">
        <v>18.065897440000001</v>
      </c>
      <c r="W1859">
        <v>59.9</v>
      </c>
      <c r="X1859">
        <v>4.2</v>
      </c>
      <c r="Y1859">
        <v>17.595483869999999</v>
      </c>
      <c r="Z1859">
        <v>59.9</v>
      </c>
      <c r="AA1859">
        <v>4.0999999999999996</v>
      </c>
      <c r="AB1859">
        <v>16.814166669999999</v>
      </c>
      <c r="AC1859">
        <v>59.9</v>
      </c>
      <c r="AD1859" s="1">
        <v>42766</v>
      </c>
      <c r="AE1859" t="s">
        <v>123</v>
      </c>
    </row>
    <row r="1860" spans="1:31" x14ac:dyDescent="0.3">
      <c r="A1860" t="s">
        <v>45</v>
      </c>
      <c r="B1860" t="s">
        <v>33</v>
      </c>
      <c r="C1860">
        <v>35</v>
      </c>
      <c r="D1860">
        <v>514</v>
      </c>
      <c r="E1860">
        <v>3</v>
      </c>
      <c r="F1860">
        <v>3</v>
      </c>
      <c r="G1860">
        <v>255.61</v>
      </c>
      <c r="H1860">
        <v>766.83</v>
      </c>
      <c r="I1860">
        <v>21.22666667</v>
      </c>
      <c r="J1860">
        <v>2</v>
      </c>
      <c r="K1860">
        <v>4338</v>
      </c>
      <c r="L1860">
        <v>3.8</v>
      </c>
      <c r="M1860">
        <v>20</v>
      </c>
      <c r="N1860">
        <v>10</v>
      </c>
      <c r="O1860">
        <v>2</v>
      </c>
      <c r="P1860">
        <v>4</v>
      </c>
      <c r="Q1860">
        <v>2017</v>
      </c>
      <c r="R1860">
        <v>5.8931462489999999</v>
      </c>
      <c r="S1860">
        <v>2856</v>
      </c>
      <c r="T1860">
        <v>255.61</v>
      </c>
      <c r="U1860">
        <v>3.8</v>
      </c>
      <c r="V1860">
        <v>21.22666667</v>
      </c>
      <c r="W1860">
        <v>255.61</v>
      </c>
      <c r="X1860">
        <v>3.8</v>
      </c>
      <c r="Y1860">
        <v>21.22666667</v>
      </c>
      <c r="Z1860">
        <v>255.61</v>
      </c>
      <c r="AA1860">
        <v>3.8</v>
      </c>
      <c r="AB1860">
        <v>21.22666667</v>
      </c>
      <c r="AC1860">
        <v>241.006</v>
      </c>
      <c r="AD1860" s="1">
        <v>42766</v>
      </c>
      <c r="AE1860" t="s">
        <v>123</v>
      </c>
    </row>
    <row r="1861" spans="1:31" x14ac:dyDescent="0.3">
      <c r="A1861" t="s">
        <v>39</v>
      </c>
      <c r="B1861" t="s">
        <v>40</v>
      </c>
      <c r="C1861">
        <v>40</v>
      </c>
      <c r="D1861">
        <v>1456</v>
      </c>
      <c r="E1861">
        <v>12</v>
      </c>
      <c r="F1861">
        <v>33</v>
      </c>
      <c r="G1861">
        <v>146.99</v>
      </c>
      <c r="H1861">
        <v>1763.88</v>
      </c>
      <c r="I1861">
        <v>18.754999999999999</v>
      </c>
      <c r="J1861">
        <v>1</v>
      </c>
      <c r="K1861">
        <v>2425</v>
      </c>
      <c r="L1861">
        <v>3.8</v>
      </c>
      <c r="M1861">
        <v>22</v>
      </c>
      <c r="N1861">
        <v>9</v>
      </c>
      <c r="O1861">
        <v>2</v>
      </c>
      <c r="P1861">
        <v>10</v>
      </c>
      <c r="Q1861">
        <v>2017</v>
      </c>
      <c r="R1861">
        <v>17.14285714</v>
      </c>
      <c r="S1861">
        <v>16530</v>
      </c>
      <c r="T1861">
        <v>99.99</v>
      </c>
      <c r="U1861">
        <v>4.2</v>
      </c>
      <c r="V1861">
        <v>16.95</v>
      </c>
      <c r="W1861">
        <v>119.99</v>
      </c>
      <c r="X1861">
        <v>4.3</v>
      </c>
      <c r="Y1861">
        <v>19.997</v>
      </c>
      <c r="Z1861">
        <v>146.99</v>
      </c>
      <c r="AA1861">
        <v>3.8</v>
      </c>
      <c r="AB1861">
        <v>18.754999999999999</v>
      </c>
      <c r="AC1861">
        <v>146.94</v>
      </c>
      <c r="AD1861" s="1">
        <v>42766</v>
      </c>
      <c r="AE1861" t="s">
        <v>115</v>
      </c>
    </row>
    <row r="1862" spans="1:31" x14ac:dyDescent="0.3">
      <c r="A1862" t="s">
        <v>73</v>
      </c>
      <c r="B1862" t="s">
        <v>26</v>
      </c>
      <c r="C1862">
        <v>54</v>
      </c>
      <c r="D1862">
        <v>245</v>
      </c>
      <c r="E1862">
        <v>51</v>
      </c>
      <c r="F1862">
        <v>61</v>
      </c>
      <c r="G1862">
        <v>89.899999999999991</v>
      </c>
      <c r="H1862">
        <v>4584.8999999999996</v>
      </c>
      <c r="I1862">
        <v>14.769215689999999</v>
      </c>
      <c r="J1862">
        <v>1</v>
      </c>
      <c r="K1862">
        <v>1383</v>
      </c>
      <c r="L1862">
        <v>3.9</v>
      </c>
      <c r="M1862">
        <v>22</v>
      </c>
      <c r="N1862">
        <v>8</v>
      </c>
      <c r="O1862">
        <v>1</v>
      </c>
      <c r="P1862">
        <v>6</v>
      </c>
      <c r="Q1862">
        <v>2017</v>
      </c>
      <c r="R1862">
        <v>16.087439069999999</v>
      </c>
      <c r="S1862">
        <v>20000</v>
      </c>
      <c r="T1862">
        <v>89.9</v>
      </c>
      <c r="U1862">
        <v>3.9</v>
      </c>
      <c r="V1862">
        <v>14.769215689999999</v>
      </c>
      <c r="W1862">
        <v>209</v>
      </c>
      <c r="X1862">
        <v>4.4000000000000004</v>
      </c>
      <c r="Y1862">
        <v>21.321999999999999</v>
      </c>
      <c r="Z1862">
        <v>45.95</v>
      </c>
      <c r="AA1862">
        <v>4</v>
      </c>
      <c r="AB1862">
        <v>12.93333333</v>
      </c>
      <c r="AC1862">
        <v>89.9</v>
      </c>
      <c r="AD1862" s="1">
        <v>42765</v>
      </c>
      <c r="AE1862" t="s">
        <v>116</v>
      </c>
    </row>
    <row r="1863" spans="1:31" x14ac:dyDescent="0.3">
      <c r="A1863" t="s">
        <v>56</v>
      </c>
      <c r="B1863" t="s">
        <v>36</v>
      </c>
      <c r="C1863">
        <v>57</v>
      </c>
      <c r="D1863">
        <v>366</v>
      </c>
      <c r="E1863">
        <v>23</v>
      </c>
      <c r="F1863">
        <v>113</v>
      </c>
      <c r="G1863">
        <v>59.9</v>
      </c>
      <c r="H1863">
        <v>1377.7</v>
      </c>
      <c r="I1863">
        <v>18.05043478</v>
      </c>
      <c r="J1863">
        <v>2</v>
      </c>
      <c r="K1863">
        <v>1650</v>
      </c>
      <c r="L1863">
        <v>4.0999999999999996</v>
      </c>
      <c r="M1863">
        <v>23</v>
      </c>
      <c r="N1863">
        <v>8</v>
      </c>
      <c r="O1863">
        <v>1</v>
      </c>
      <c r="P1863">
        <v>8</v>
      </c>
      <c r="Q1863">
        <v>2017</v>
      </c>
      <c r="R1863">
        <v>7.3870281770000004</v>
      </c>
      <c r="S1863">
        <v>19800</v>
      </c>
      <c r="T1863">
        <v>59.9</v>
      </c>
      <c r="U1863">
        <v>4.0999999999999996</v>
      </c>
      <c r="V1863">
        <v>18.162307689999999</v>
      </c>
      <c r="W1863">
        <v>59.9</v>
      </c>
      <c r="X1863">
        <v>4.2</v>
      </c>
      <c r="Y1863">
        <v>17.68111111</v>
      </c>
      <c r="Z1863">
        <v>59.9</v>
      </c>
      <c r="AA1863">
        <v>4.0999999999999996</v>
      </c>
      <c r="AB1863">
        <v>18.05043478</v>
      </c>
      <c r="AC1863">
        <v>59.9</v>
      </c>
      <c r="AD1863" s="1">
        <v>42765</v>
      </c>
      <c r="AE1863" t="s">
        <v>123</v>
      </c>
    </row>
    <row r="1864" spans="1:31" x14ac:dyDescent="0.3">
      <c r="A1864" t="s">
        <v>46</v>
      </c>
      <c r="B1864" t="s">
        <v>40</v>
      </c>
      <c r="C1864">
        <v>33</v>
      </c>
      <c r="D1864">
        <v>897</v>
      </c>
      <c r="E1864">
        <v>14</v>
      </c>
      <c r="F1864">
        <v>33</v>
      </c>
      <c r="G1864">
        <v>129.98999999999998</v>
      </c>
      <c r="H1864">
        <v>1819.86</v>
      </c>
      <c r="I1864">
        <v>17.396428570000001</v>
      </c>
      <c r="J1864">
        <v>1</v>
      </c>
      <c r="K1864">
        <v>1600</v>
      </c>
      <c r="L1864">
        <v>4.3</v>
      </c>
      <c r="M1864">
        <v>20</v>
      </c>
      <c r="N1864">
        <v>10</v>
      </c>
      <c r="O1864">
        <v>2</v>
      </c>
      <c r="P1864">
        <v>4</v>
      </c>
      <c r="Q1864">
        <v>2017</v>
      </c>
      <c r="R1864">
        <v>12.55630631</v>
      </c>
      <c r="S1864">
        <v>15750</v>
      </c>
      <c r="T1864">
        <v>99.99</v>
      </c>
      <c r="U1864">
        <v>4.2</v>
      </c>
      <c r="V1864">
        <v>14.202352940000001</v>
      </c>
      <c r="W1864">
        <v>129.99</v>
      </c>
      <c r="X1864">
        <v>4.3</v>
      </c>
      <c r="Y1864">
        <v>17.396428570000001</v>
      </c>
      <c r="Z1864">
        <v>129.99</v>
      </c>
      <c r="AA1864">
        <v>4.3</v>
      </c>
      <c r="AB1864">
        <v>17.396428570000001</v>
      </c>
      <c r="AC1864">
        <v>129.99</v>
      </c>
      <c r="AD1864" s="1">
        <v>42765</v>
      </c>
      <c r="AE1864" t="s">
        <v>115</v>
      </c>
    </row>
    <row r="1865" spans="1:31" x14ac:dyDescent="0.3">
      <c r="A1865" t="s">
        <v>54</v>
      </c>
      <c r="B1865" t="s">
        <v>32</v>
      </c>
      <c r="C1865">
        <v>59</v>
      </c>
      <c r="D1865">
        <v>492</v>
      </c>
      <c r="E1865">
        <v>24</v>
      </c>
      <c r="F1865">
        <v>81</v>
      </c>
      <c r="G1865">
        <v>89.990000000000009</v>
      </c>
      <c r="H1865">
        <v>2159.7600000000002</v>
      </c>
      <c r="I1865">
        <v>13.96428571</v>
      </c>
      <c r="J1865">
        <v>3</v>
      </c>
      <c r="K1865">
        <v>250</v>
      </c>
      <c r="L1865">
        <v>4.0999999999999996</v>
      </c>
      <c r="M1865">
        <v>22</v>
      </c>
      <c r="N1865">
        <v>9</v>
      </c>
      <c r="O1865">
        <v>2</v>
      </c>
      <c r="P1865">
        <v>10</v>
      </c>
      <c r="Q1865">
        <v>2017</v>
      </c>
      <c r="R1865">
        <v>16.438356160000001</v>
      </c>
      <c r="S1865">
        <v>3960</v>
      </c>
      <c r="T1865">
        <v>23.99</v>
      </c>
      <c r="U1865">
        <v>4.3</v>
      </c>
      <c r="V1865">
        <v>13.13666667</v>
      </c>
      <c r="W1865">
        <v>89.99</v>
      </c>
      <c r="X1865">
        <v>4.0999999999999996</v>
      </c>
      <c r="Y1865">
        <v>16.56291667</v>
      </c>
      <c r="Z1865">
        <v>58.99</v>
      </c>
      <c r="AA1865">
        <v>3.9</v>
      </c>
      <c r="AB1865">
        <v>19.065263160000001</v>
      </c>
      <c r="AC1865">
        <v>89.99</v>
      </c>
      <c r="AD1865" s="1">
        <v>42764</v>
      </c>
      <c r="AE1865" t="s">
        <v>115</v>
      </c>
    </row>
    <row r="1866" spans="1:31" x14ac:dyDescent="0.3">
      <c r="A1866" t="s">
        <v>45</v>
      </c>
      <c r="B1866" t="s">
        <v>33</v>
      </c>
      <c r="C1866">
        <v>35</v>
      </c>
      <c r="D1866">
        <v>514</v>
      </c>
      <c r="E1866">
        <v>3</v>
      </c>
      <c r="F1866">
        <v>3</v>
      </c>
      <c r="G1866">
        <v>255.61</v>
      </c>
      <c r="H1866">
        <v>766.83</v>
      </c>
      <c r="I1866">
        <v>21.22666667</v>
      </c>
      <c r="J1866">
        <v>2</v>
      </c>
      <c r="K1866">
        <v>4338</v>
      </c>
      <c r="L1866">
        <v>3.8</v>
      </c>
      <c r="M1866">
        <v>20</v>
      </c>
      <c r="N1866">
        <v>10</v>
      </c>
      <c r="O1866">
        <v>2</v>
      </c>
      <c r="P1866">
        <v>4</v>
      </c>
      <c r="Q1866">
        <v>2017</v>
      </c>
      <c r="R1866">
        <v>5.8931462489999999</v>
      </c>
      <c r="S1866">
        <v>2856</v>
      </c>
      <c r="T1866">
        <v>255.61</v>
      </c>
      <c r="U1866">
        <v>3.8</v>
      </c>
      <c r="V1866">
        <v>21.22666667</v>
      </c>
      <c r="W1866">
        <v>255.61</v>
      </c>
      <c r="X1866">
        <v>3.8</v>
      </c>
      <c r="Y1866">
        <v>21.22666667</v>
      </c>
      <c r="Z1866">
        <v>255.61</v>
      </c>
      <c r="AA1866">
        <v>3.8</v>
      </c>
      <c r="AB1866">
        <v>21.22666667</v>
      </c>
      <c r="AC1866">
        <v>241.006</v>
      </c>
      <c r="AD1866" s="1">
        <v>42764</v>
      </c>
      <c r="AE1866" t="s">
        <v>123</v>
      </c>
    </row>
    <row r="1867" spans="1:31" x14ac:dyDescent="0.3">
      <c r="A1867" t="s">
        <v>39</v>
      </c>
      <c r="B1867" t="s">
        <v>40</v>
      </c>
      <c r="C1867">
        <v>40</v>
      </c>
      <c r="D1867">
        <v>1456</v>
      </c>
      <c r="E1867">
        <v>12</v>
      </c>
      <c r="F1867">
        <v>33</v>
      </c>
      <c r="G1867">
        <v>146.99</v>
      </c>
      <c r="H1867">
        <v>1763.88</v>
      </c>
      <c r="I1867">
        <v>18.754999999999999</v>
      </c>
      <c r="J1867">
        <v>1</v>
      </c>
      <c r="K1867">
        <v>2425</v>
      </c>
      <c r="L1867">
        <v>3.8</v>
      </c>
      <c r="M1867">
        <v>22</v>
      </c>
      <c r="N1867">
        <v>9</v>
      </c>
      <c r="O1867">
        <v>2</v>
      </c>
      <c r="P1867">
        <v>10</v>
      </c>
      <c r="Q1867">
        <v>2017</v>
      </c>
      <c r="R1867">
        <v>17.14285714</v>
      </c>
      <c r="S1867">
        <v>16530</v>
      </c>
      <c r="T1867">
        <v>99.99</v>
      </c>
      <c r="U1867">
        <v>4.2</v>
      </c>
      <c r="V1867">
        <v>16.95</v>
      </c>
      <c r="W1867">
        <v>119.99</v>
      </c>
      <c r="X1867">
        <v>4.3</v>
      </c>
      <c r="Y1867">
        <v>19.997</v>
      </c>
      <c r="Z1867">
        <v>146.99</v>
      </c>
      <c r="AA1867">
        <v>3.8</v>
      </c>
      <c r="AB1867">
        <v>18.754999999999999</v>
      </c>
      <c r="AC1867">
        <v>146.94</v>
      </c>
      <c r="AD1867" s="1">
        <v>42764</v>
      </c>
      <c r="AE1867" t="s">
        <v>115</v>
      </c>
    </row>
    <row r="1868" spans="1:31" x14ac:dyDescent="0.3">
      <c r="A1868" t="s">
        <v>46</v>
      </c>
      <c r="B1868" t="s">
        <v>40</v>
      </c>
      <c r="C1868">
        <v>33</v>
      </c>
      <c r="D1868">
        <v>897</v>
      </c>
      <c r="E1868">
        <v>8</v>
      </c>
      <c r="F1868">
        <v>22</v>
      </c>
      <c r="G1868">
        <v>129.99</v>
      </c>
      <c r="H1868">
        <v>1039.92</v>
      </c>
      <c r="I1868">
        <v>18.778749999999999</v>
      </c>
      <c r="J1868">
        <v>1</v>
      </c>
      <c r="K1868">
        <v>1600</v>
      </c>
      <c r="L1868">
        <v>4.3</v>
      </c>
      <c r="M1868">
        <v>23</v>
      </c>
      <c r="N1868">
        <v>8</v>
      </c>
      <c r="O1868">
        <v>1</v>
      </c>
      <c r="P1868">
        <v>3</v>
      </c>
      <c r="Q1868">
        <v>2017</v>
      </c>
      <c r="R1868">
        <v>9.8536036039999999</v>
      </c>
      <c r="S1868">
        <v>15750</v>
      </c>
      <c r="T1868">
        <v>99.99</v>
      </c>
      <c r="U1868">
        <v>4.2</v>
      </c>
      <c r="V1868">
        <v>16.644285709999998</v>
      </c>
      <c r="W1868">
        <v>129.99</v>
      </c>
      <c r="X1868">
        <v>4.3</v>
      </c>
      <c r="Y1868">
        <v>18.778749999999999</v>
      </c>
      <c r="Z1868">
        <v>129.99</v>
      </c>
      <c r="AA1868">
        <v>4.3</v>
      </c>
      <c r="AB1868">
        <v>18.778749999999999</v>
      </c>
      <c r="AC1868">
        <v>129.94</v>
      </c>
      <c r="AD1868" s="1">
        <v>42763</v>
      </c>
      <c r="AE1868" t="s">
        <v>115</v>
      </c>
    </row>
    <row r="1869" spans="1:31" x14ac:dyDescent="0.3">
      <c r="A1869" t="s">
        <v>83</v>
      </c>
      <c r="B1869" t="s">
        <v>36</v>
      </c>
      <c r="C1869">
        <v>36</v>
      </c>
      <c r="D1869">
        <v>450</v>
      </c>
      <c r="E1869">
        <v>6</v>
      </c>
      <c r="F1869">
        <v>34</v>
      </c>
      <c r="G1869">
        <v>69.899999999999991</v>
      </c>
      <c r="H1869">
        <v>419.4</v>
      </c>
      <c r="I1869">
        <v>32.68</v>
      </c>
      <c r="J1869">
        <v>1</v>
      </c>
      <c r="K1869">
        <v>9000</v>
      </c>
      <c r="L1869">
        <v>4.0999999999999996</v>
      </c>
      <c r="M1869">
        <v>23</v>
      </c>
      <c r="N1869">
        <v>8</v>
      </c>
      <c r="O1869">
        <v>1</v>
      </c>
      <c r="P1869">
        <v>3</v>
      </c>
      <c r="Q1869">
        <v>2017</v>
      </c>
      <c r="R1869">
        <v>9.1071428569999995</v>
      </c>
      <c r="S1869">
        <v>19656</v>
      </c>
      <c r="T1869">
        <v>69.900000000000006</v>
      </c>
      <c r="U1869">
        <v>4.0999999999999996</v>
      </c>
      <c r="V1869">
        <v>32.68</v>
      </c>
      <c r="W1869">
        <v>69.900000000000006</v>
      </c>
      <c r="X1869">
        <v>4.0999999999999996</v>
      </c>
      <c r="Y1869">
        <v>32.68</v>
      </c>
      <c r="Z1869">
        <v>69.900000000000006</v>
      </c>
      <c r="AA1869">
        <v>4.0999999999999996</v>
      </c>
      <c r="AB1869">
        <v>32.68</v>
      </c>
      <c r="AC1869">
        <v>69.849999999999994</v>
      </c>
      <c r="AD1869" s="1">
        <v>42762</v>
      </c>
      <c r="AE1869" t="s">
        <v>123</v>
      </c>
    </row>
    <row r="1870" spans="1:31" x14ac:dyDescent="0.3">
      <c r="A1870" t="s">
        <v>73</v>
      </c>
      <c r="B1870" t="s">
        <v>26</v>
      </c>
      <c r="C1870">
        <v>54</v>
      </c>
      <c r="D1870">
        <v>245</v>
      </c>
      <c r="E1870">
        <v>58</v>
      </c>
      <c r="F1870">
        <v>57</v>
      </c>
      <c r="G1870">
        <v>89.899999999999991</v>
      </c>
      <c r="H1870">
        <v>5214.2</v>
      </c>
      <c r="I1870">
        <v>15.011896549999999</v>
      </c>
      <c r="J1870">
        <v>1</v>
      </c>
      <c r="K1870">
        <v>1383</v>
      </c>
      <c r="L1870">
        <v>3.9</v>
      </c>
      <c r="M1870">
        <v>23</v>
      </c>
      <c r="N1870">
        <v>8</v>
      </c>
      <c r="O1870">
        <v>1</v>
      </c>
      <c r="P1870">
        <v>5</v>
      </c>
      <c r="Q1870">
        <v>2017</v>
      </c>
      <c r="R1870">
        <v>18.23424443</v>
      </c>
      <c r="S1870">
        <v>20000</v>
      </c>
      <c r="T1870">
        <v>89.9</v>
      </c>
      <c r="U1870">
        <v>3.9</v>
      </c>
      <c r="V1870">
        <v>15.011896549999999</v>
      </c>
      <c r="W1870">
        <v>215</v>
      </c>
      <c r="X1870">
        <v>4.4000000000000004</v>
      </c>
      <c r="Y1870">
        <v>8.76</v>
      </c>
      <c r="Z1870">
        <v>45.95</v>
      </c>
      <c r="AA1870">
        <v>4</v>
      </c>
      <c r="AB1870">
        <v>15.1</v>
      </c>
      <c r="AC1870">
        <v>89.9</v>
      </c>
      <c r="AD1870" s="1">
        <v>42762</v>
      </c>
      <c r="AE1870" t="s">
        <v>116</v>
      </c>
    </row>
    <row r="1871" spans="1:31" x14ac:dyDescent="0.3">
      <c r="A1871" t="s">
        <v>24</v>
      </c>
      <c r="B1871" t="s">
        <v>33</v>
      </c>
      <c r="C1871">
        <v>42</v>
      </c>
      <c r="D1871">
        <v>236</v>
      </c>
      <c r="E1871">
        <v>28</v>
      </c>
      <c r="F1871">
        <v>73</v>
      </c>
      <c r="G1871">
        <v>224.54285714285714</v>
      </c>
      <c r="H1871">
        <v>6287.2</v>
      </c>
      <c r="I1871">
        <v>17.486785709999999</v>
      </c>
      <c r="J1871">
        <v>1</v>
      </c>
      <c r="K1871">
        <v>342</v>
      </c>
      <c r="L1871">
        <v>4.0999999999999996</v>
      </c>
      <c r="M1871">
        <v>21</v>
      </c>
      <c r="N1871">
        <v>10</v>
      </c>
      <c r="O1871">
        <v>1</v>
      </c>
      <c r="P1871">
        <v>12</v>
      </c>
      <c r="Q1871">
        <v>2017</v>
      </c>
      <c r="R1871">
        <v>42.424242419999999</v>
      </c>
      <c r="S1871">
        <v>3510</v>
      </c>
      <c r="T1871">
        <v>149</v>
      </c>
      <c r="U1871">
        <v>4.2</v>
      </c>
      <c r="V1871">
        <v>19.100000000000001</v>
      </c>
      <c r="W1871">
        <v>108</v>
      </c>
      <c r="X1871">
        <v>4.2</v>
      </c>
      <c r="Y1871">
        <v>16.65384615</v>
      </c>
      <c r="Z1871">
        <v>185.96</v>
      </c>
      <c r="AA1871">
        <v>3.8</v>
      </c>
      <c r="AB1871">
        <v>18.686</v>
      </c>
      <c r="AC1871">
        <v>203.29090909999999</v>
      </c>
      <c r="AD1871" s="1">
        <v>42761</v>
      </c>
      <c r="AE1871" t="s">
        <v>115</v>
      </c>
    </row>
    <row r="1872" spans="1:31" x14ac:dyDescent="0.3">
      <c r="A1872" t="s">
        <v>83</v>
      </c>
      <c r="B1872" t="s">
        <v>36</v>
      </c>
      <c r="C1872">
        <v>36</v>
      </c>
      <c r="D1872">
        <v>450</v>
      </c>
      <c r="E1872">
        <v>6</v>
      </c>
      <c r="F1872">
        <v>34</v>
      </c>
      <c r="G1872">
        <v>69.899999999999991</v>
      </c>
      <c r="H1872">
        <v>419.4</v>
      </c>
      <c r="I1872">
        <v>32.68</v>
      </c>
      <c r="J1872">
        <v>1</v>
      </c>
      <c r="K1872">
        <v>9000</v>
      </c>
      <c r="L1872">
        <v>4.0999999999999996</v>
      </c>
      <c r="M1872">
        <v>23</v>
      </c>
      <c r="N1872">
        <v>8</v>
      </c>
      <c r="O1872">
        <v>1</v>
      </c>
      <c r="P1872">
        <v>3</v>
      </c>
      <c r="Q1872">
        <v>2017</v>
      </c>
      <c r="R1872">
        <v>9.1071428569999995</v>
      </c>
      <c r="S1872">
        <v>19656</v>
      </c>
      <c r="T1872">
        <v>69.900000000000006</v>
      </c>
      <c r="U1872">
        <v>4.0999999999999996</v>
      </c>
      <c r="V1872">
        <v>32.68</v>
      </c>
      <c r="W1872">
        <v>69.900000000000006</v>
      </c>
      <c r="X1872">
        <v>4.0999999999999996</v>
      </c>
      <c r="Y1872">
        <v>32.68</v>
      </c>
      <c r="Z1872">
        <v>69.900000000000006</v>
      </c>
      <c r="AA1872">
        <v>4.0999999999999996</v>
      </c>
      <c r="AB1872">
        <v>32.68</v>
      </c>
      <c r="AC1872">
        <v>69.849999999999994</v>
      </c>
      <c r="AD1872" s="1">
        <v>42761</v>
      </c>
      <c r="AE1872" t="s">
        <v>123</v>
      </c>
    </row>
    <row r="1873" spans="1:31" x14ac:dyDescent="0.3">
      <c r="A1873" t="s">
        <v>43</v>
      </c>
      <c r="B1873" t="s">
        <v>33</v>
      </c>
      <c r="C1873">
        <v>59</v>
      </c>
      <c r="D1873">
        <v>319</v>
      </c>
      <c r="E1873">
        <v>5</v>
      </c>
      <c r="F1873">
        <v>48</v>
      </c>
      <c r="G1873">
        <v>78</v>
      </c>
      <c r="H1873">
        <v>390</v>
      </c>
      <c r="I1873">
        <v>18.22</v>
      </c>
      <c r="J1873">
        <v>4</v>
      </c>
      <c r="K1873">
        <v>250</v>
      </c>
      <c r="L1873">
        <v>3.9</v>
      </c>
      <c r="M1873">
        <v>23</v>
      </c>
      <c r="N1873">
        <v>8</v>
      </c>
      <c r="O1873">
        <v>1</v>
      </c>
      <c r="P1873">
        <v>8</v>
      </c>
      <c r="Q1873">
        <v>2017</v>
      </c>
      <c r="R1873">
        <v>21.976704349999999</v>
      </c>
      <c r="S1873">
        <v>640</v>
      </c>
      <c r="T1873">
        <v>160.66923080000001</v>
      </c>
      <c r="U1873">
        <v>4.2</v>
      </c>
      <c r="V1873">
        <v>15.185384620000001</v>
      </c>
      <c r="W1873">
        <v>78</v>
      </c>
      <c r="X1873">
        <v>3.9</v>
      </c>
      <c r="Y1873">
        <v>18.22</v>
      </c>
      <c r="Z1873">
        <v>179.9</v>
      </c>
      <c r="AA1873">
        <v>3.8</v>
      </c>
      <c r="AB1873">
        <v>14.926666669999999</v>
      </c>
      <c r="AC1873">
        <v>78</v>
      </c>
      <c r="AD1873" s="1">
        <v>42761</v>
      </c>
      <c r="AE1873" t="s">
        <v>116</v>
      </c>
    </row>
    <row r="1874" spans="1:31" x14ac:dyDescent="0.3">
      <c r="A1874" t="s">
        <v>61</v>
      </c>
      <c r="B1874" t="s">
        <v>36</v>
      </c>
      <c r="C1874">
        <v>33</v>
      </c>
      <c r="D1874">
        <v>2188</v>
      </c>
      <c r="E1874">
        <v>3</v>
      </c>
      <c r="F1874">
        <v>17</v>
      </c>
      <c r="G1874">
        <v>179.99</v>
      </c>
      <c r="H1874">
        <v>539.97</v>
      </c>
      <c r="I1874">
        <v>36.643333329999997</v>
      </c>
      <c r="J1874">
        <v>2</v>
      </c>
      <c r="K1874">
        <v>7650</v>
      </c>
      <c r="L1874">
        <v>4.2</v>
      </c>
      <c r="M1874">
        <v>20</v>
      </c>
      <c r="N1874">
        <v>10</v>
      </c>
      <c r="O1874">
        <v>2</v>
      </c>
      <c r="P1874">
        <v>4</v>
      </c>
      <c r="Q1874">
        <v>2017</v>
      </c>
      <c r="R1874">
        <v>10.801282049999999</v>
      </c>
      <c r="S1874">
        <v>8000</v>
      </c>
      <c r="T1874">
        <v>179.99</v>
      </c>
      <c r="U1874">
        <v>4.2</v>
      </c>
      <c r="V1874">
        <v>36.643333329999997</v>
      </c>
      <c r="W1874">
        <v>179.99</v>
      </c>
      <c r="X1874">
        <v>4.2</v>
      </c>
      <c r="Y1874">
        <v>36.643333329999997</v>
      </c>
      <c r="Z1874">
        <v>179.99</v>
      </c>
      <c r="AA1874">
        <v>4.2</v>
      </c>
      <c r="AB1874">
        <v>36.643333329999997</v>
      </c>
      <c r="AC1874">
        <v>179.94</v>
      </c>
      <c r="AD1874" s="1">
        <v>42761</v>
      </c>
      <c r="AE1874" t="s">
        <v>123</v>
      </c>
    </row>
    <row r="1875" spans="1:31" x14ac:dyDescent="0.3">
      <c r="A1875" t="s">
        <v>83</v>
      </c>
      <c r="B1875" t="s">
        <v>36</v>
      </c>
      <c r="C1875">
        <v>36</v>
      </c>
      <c r="D1875">
        <v>450</v>
      </c>
      <c r="E1875">
        <v>3</v>
      </c>
      <c r="F1875">
        <v>17</v>
      </c>
      <c r="G1875">
        <v>82.63333333333334</v>
      </c>
      <c r="H1875">
        <v>247.9</v>
      </c>
      <c r="I1875">
        <v>34.216666670000002</v>
      </c>
      <c r="J1875">
        <v>1</v>
      </c>
      <c r="K1875">
        <v>9000</v>
      </c>
      <c r="L1875">
        <v>4.0999999999999996</v>
      </c>
      <c r="M1875">
        <v>20</v>
      </c>
      <c r="N1875">
        <v>10</v>
      </c>
      <c r="O1875">
        <v>2</v>
      </c>
      <c r="P1875">
        <v>4</v>
      </c>
      <c r="Q1875">
        <v>2017</v>
      </c>
      <c r="R1875">
        <v>7.6785714289999998</v>
      </c>
      <c r="S1875">
        <v>19656</v>
      </c>
      <c r="T1875">
        <v>82.633333329999999</v>
      </c>
      <c r="U1875">
        <v>4.0999999999999996</v>
      </c>
      <c r="V1875">
        <v>34.216666670000002</v>
      </c>
      <c r="W1875">
        <v>82.633333329999999</v>
      </c>
      <c r="X1875">
        <v>4.0999999999999996</v>
      </c>
      <c r="Y1875">
        <v>34.216666670000002</v>
      </c>
      <c r="Z1875">
        <v>82.633333329999999</v>
      </c>
      <c r="AA1875">
        <v>4.0999999999999996</v>
      </c>
      <c r="AB1875">
        <v>34.216666670000002</v>
      </c>
      <c r="AC1875">
        <v>69.900000000000006</v>
      </c>
      <c r="AD1875" s="1">
        <v>42761</v>
      </c>
      <c r="AE1875" t="s">
        <v>123</v>
      </c>
    </row>
    <row r="1876" spans="1:31" x14ac:dyDescent="0.3">
      <c r="A1876" t="s">
        <v>71</v>
      </c>
      <c r="B1876" t="s">
        <v>35</v>
      </c>
      <c r="C1876">
        <v>49</v>
      </c>
      <c r="D1876">
        <v>100</v>
      </c>
      <c r="E1876">
        <v>9</v>
      </c>
      <c r="F1876">
        <v>17</v>
      </c>
      <c r="G1876">
        <v>19.899999999999999</v>
      </c>
      <c r="H1876">
        <v>179.1</v>
      </c>
      <c r="I1876">
        <v>15.256</v>
      </c>
      <c r="J1876">
        <v>4</v>
      </c>
      <c r="K1876">
        <v>150</v>
      </c>
      <c r="L1876">
        <v>4.2</v>
      </c>
      <c r="M1876">
        <v>21</v>
      </c>
      <c r="N1876">
        <v>9</v>
      </c>
      <c r="O1876">
        <v>1</v>
      </c>
      <c r="P1876">
        <v>9</v>
      </c>
      <c r="Q1876">
        <v>2017</v>
      </c>
      <c r="R1876">
        <v>7.6271186440000003</v>
      </c>
      <c r="S1876">
        <v>2304</v>
      </c>
      <c r="T1876">
        <v>19.899999999999999</v>
      </c>
      <c r="U1876">
        <v>4.2</v>
      </c>
      <c r="V1876">
        <v>16.133333329999999</v>
      </c>
      <c r="W1876">
        <v>19.899999999999999</v>
      </c>
      <c r="X1876">
        <v>3.9</v>
      </c>
      <c r="Y1876">
        <v>15.41111111</v>
      </c>
      <c r="Z1876">
        <v>19.899999999999999</v>
      </c>
      <c r="AA1876">
        <v>4.2</v>
      </c>
      <c r="AB1876">
        <v>16.133333329999999</v>
      </c>
      <c r="AC1876">
        <v>19.899999999999999</v>
      </c>
      <c r="AD1876" s="1">
        <v>42760</v>
      </c>
      <c r="AE1876" t="s">
        <v>123</v>
      </c>
    </row>
    <row r="1877" spans="1:31" x14ac:dyDescent="0.3">
      <c r="A1877" t="s">
        <v>54</v>
      </c>
      <c r="B1877" t="s">
        <v>32</v>
      </c>
      <c r="C1877">
        <v>59</v>
      </c>
      <c r="D1877">
        <v>492</v>
      </c>
      <c r="E1877">
        <v>19</v>
      </c>
      <c r="F1877">
        <v>112</v>
      </c>
      <c r="G1877">
        <v>89.99</v>
      </c>
      <c r="H1877">
        <v>1709.81</v>
      </c>
      <c r="I1877">
        <v>15.89473684</v>
      </c>
      <c r="J1877">
        <v>3</v>
      </c>
      <c r="K1877">
        <v>250</v>
      </c>
      <c r="L1877">
        <v>4.0999999999999996</v>
      </c>
      <c r="M1877">
        <v>21</v>
      </c>
      <c r="N1877">
        <v>10</v>
      </c>
      <c r="O1877">
        <v>1</v>
      </c>
      <c r="P1877">
        <v>12</v>
      </c>
      <c r="Q1877">
        <v>2017</v>
      </c>
      <c r="R1877">
        <v>13.01369863</v>
      </c>
      <c r="S1877">
        <v>3960</v>
      </c>
      <c r="T1877">
        <v>23.99</v>
      </c>
      <c r="U1877">
        <v>4.3</v>
      </c>
      <c r="V1877">
        <v>12.45684211</v>
      </c>
      <c r="W1877">
        <v>89.99</v>
      </c>
      <c r="X1877">
        <v>4.0999999999999996</v>
      </c>
      <c r="Y1877">
        <v>15.89473684</v>
      </c>
      <c r="Z1877">
        <v>58.99</v>
      </c>
      <c r="AA1877">
        <v>3.9</v>
      </c>
      <c r="AB1877">
        <v>16.332222219999998</v>
      </c>
      <c r="AC1877">
        <v>89.99</v>
      </c>
      <c r="AD1877" s="1">
        <v>42760</v>
      </c>
      <c r="AE1877" t="s">
        <v>115</v>
      </c>
    </row>
    <row r="1878" spans="1:31" x14ac:dyDescent="0.3">
      <c r="A1878" t="s">
        <v>46</v>
      </c>
      <c r="B1878" t="s">
        <v>40</v>
      </c>
      <c r="C1878">
        <v>33</v>
      </c>
      <c r="D1878">
        <v>897</v>
      </c>
      <c r="E1878">
        <v>16</v>
      </c>
      <c r="F1878">
        <v>39</v>
      </c>
      <c r="G1878">
        <v>116.92749999999999</v>
      </c>
      <c r="H1878">
        <v>1870.84</v>
      </c>
      <c r="I1878">
        <v>19.021249999999998</v>
      </c>
      <c r="J1878">
        <v>1</v>
      </c>
      <c r="K1878">
        <v>1600</v>
      </c>
      <c r="L1878">
        <v>4.3</v>
      </c>
      <c r="M1878">
        <v>23</v>
      </c>
      <c r="N1878">
        <v>8</v>
      </c>
      <c r="O1878">
        <v>1</v>
      </c>
      <c r="P1878">
        <v>8</v>
      </c>
      <c r="Q1878">
        <v>2017</v>
      </c>
      <c r="R1878">
        <v>14.414414409999999</v>
      </c>
      <c r="S1878">
        <v>15750</v>
      </c>
      <c r="T1878">
        <v>99.99</v>
      </c>
      <c r="U1878">
        <v>4.2</v>
      </c>
      <c r="V1878">
        <v>18.975000000000001</v>
      </c>
      <c r="W1878">
        <v>116.92749999999999</v>
      </c>
      <c r="X1878">
        <v>4.3</v>
      </c>
      <c r="Y1878">
        <v>19.021249999999998</v>
      </c>
      <c r="Z1878">
        <v>116.92749999999999</v>
      </c>
      <c r="AA1878">
        <v>4.3</v>
      </c>
      <c r="AB1878">
        <v>19.021249999999998</v>
      </c>
      <c r="AC1878">
        <v>129.99</v>
      </c>
      <c r="AD1878" s="1">
        <v>42759</v>
      </c>
      <c r="AE1878" t="s">
        <v>115</v>
      </c>
    </row>
    <row r="1879" spans="1:31" x14ac:dyDescent="0.3">
      <c r="A1879" t="s">
        <v>24</v>
      </c>
      <c r="B1879" t="s">
        <v>33</v>
      </c>
      <c r="C1879">
        <v>42</v>
      </c>
      <c r="D1879">
        <v>236</v>
      </c>
      <c r="E1879">
        <v>28</v>
      </c>
      <c r="F1879">
        <v>73</v>
      </c>
      <c r="G1879">
        <v>224.54285714285714</v>
      </c>
      <c r="H1879">
        <v>6287.2</v>
      </c>
      <c r="I1879">
        <v>17.486785709999999</v>
      </c>
      <c r="J1879">
        <v>1</v>
      </c>
      <c r="K1879">
        <v>342</v>
      </c>
      <c r="L1879">
        <v>4.0999999999999996</v>
      </c>
      <c r="M1879">
        <v>21</v>
      </c>
      <c r="N1879">
        <v>10</v>
      </c>
      <c r="O1879">
        <v>1</v>
      </c>
      <c r="P1879">
        <v>12</v>
      </c>
      <c r="Q1879">
        <v>2017</v>
      </c>
      <c r="R1879">
        <v>42.424242419999999</v>
      </c>
      <c r="S1879">
        <v>3510</v>
      </c>
      <c r="T1879">
        <v>149</v>
      </c>
      <c r="U1879">
        <v>4.2</v>
      </c>
      <c r="V1879">
        <v>19.100000000000001</v>
      </c>
      <c r="W1879">
        <v>108</v>
      </c>
      <c r="X1879">
        <v>4.2</v>
      </c>
      <c r="Y1879">
        <v>16.65384615</v>
      </c>
      <c r="Z1879">
        <v>185.96</v>
      </c>
      <c r="AA1879">
        <v>3.8</v>
      </c>
      <c r="AB1879">
        <v>18.686</v>
      </c>
      <c r="AC1879">
        <v>203.29090909999999</v>
      </c>
      <c r="AD1879" s="1">
        <v>42759</v>
      </c>
      <c r="AE1879" t="s">
        <v>115</v>
      </c>
    </row>
    <row r="1880" spans="1:31" x14ac:dyDescent="0.3">
      <c r="A1880" t="s">
        <v>59</v>
      </c>
      <c r="B1880" t="s">
        <v>32</v>
      </c>
      <c r="C1880">
        <v>49</v>
      </c>
      <c r="D1880">
        <v>1495</v>
      </c>
      <c r="E1880">
        <v>50</v>
      </c>
      <c r="F1880">
        <v>112</v>
      </c>
      <c r="G1880">
        <v>84.99</v>
      </c>
      <c r="H1880">
        <v>4249.5</v>
      </c>
      <c r="I1880">
        <v>16.244599999999998</v>
      </c>
      <c r="J1880">
        <v>3</v>
      </c>
      <c r="K1880">
        <v>600</v>
      </c>
      <c r="L1880">
        <v>3.8</v>
      </c>
      <c r="M1880">
        <v>21</v>
      </c>
      <c r="N1880">
        <v>10</v>
      </c>
      <c r="O1880">
        <v>1</v>
      </c>
      <c r="P1880">
        <v>12</v>
      </c>
      <c r="Q1880">
        <v>2017</v>
      </c>
      <c r="R1880">
        <v>52.083333330000002</v>
      </c>
      <c r="S1880">
        <v>8151</v>
      </c>
      <c r="T1880">
        <v>23.99</v>
      </c>
      <c r="U1880">
        <v>4.3</v>
      </c>
      <c r="V1880">
        <v>12.45684211</v>
      </c>
      <c r="W1880">
        <v>89.99</v>
      </c>
      <c r="X1880">
        <v>4.0999999999999996</v>
      </c>
      <c r="Y1880">
        <v>15.89473684</v>
      </c>
      <c r="Z1880">
        <v>58.99</v>
      </c>
      <c r="AA1880">
        <v>3.9</v>
      </c>
      <c r="AB1880">
        <v>16.332222219999998</v>
      </c>
      <c r="AC1880">
        <v>84.99</v>
      </c>
      <c r="AD1880" s="1">
        <v>42759</v>
      </c>
      <c r="AE1880" t="s">
        <v>115</v>
      </c>
    </row>
    <row r="1881" spans="1:31" x14ac:dyDescent="0.3">
      <c r="A1881" t="s">
        <v>79</v>
      </c>
      <c r="B1881" t="s">
        <v>32</v>
      </c>
      <c r="C1881">
        <v>55</v>
      </c>
      <c r="D1881">
        <v>388</v>
      </c>
      <c r="E1881">
        <v>6</v>
      </c>
      <c r="F1881">
        <v>139</v>
      </c>
      <c r="G1881">
        <v>29.900000000000002</v>
      </c>
      <c r="H1881">
        <v>179.4</v>
      </c>
      <c r="I1881">
        <v>12.51</v>
      </c>
      <c r="J1881">
        <v>1</v>
      </c>
      <c r="K1881">
        <v>250</v>
      </c>
      <c r="L1881">
        <v>4.5</v>
      </c>
      <c r="M1881">
        <v>22</v>
      </c>
      <c r="N1881">
        <v>8</v>
      </c>
      <c r="O1881">
        <v>4</v>
      </c>
      <c r="P1881">
        <v>11</v>
      </c>
      <c r="Q1881">
        <v>2017</v>
      </c>
      <c r="R1881">
        <v>46.15384615</v>
      </c>
      <c r="S1881">
        <v>1200</v>
      </c>
      <c r="T1881">
        <v>23.99</v>
      </c>
      <c r="U1881">
        <v>4.3</v>
      </c>
      <c r="V1881">
        <v>12.37535714</v>
      </c>
      <c r="W1881">
        <v>89.99</v>
      </c>
      <c r="X1881">
        <v>4.0999999999999996</v>
      </c>
      <c r="Y1881">
        <v>16.99038462</v>
      </c>
      <c r="Z1881">
        <v>58.99</v>
      </c>
      <c r="AA1881">
        <v>3.9</v>
      </c>
      <c r="AB1881">
        <v>15.71166667</v>
      </c>
      <c r="AC1881">
        <v>29.9</v>
      </c>
      <c r="AD1881" s="1">
        <v>42759</v>
      </c>
      <c r="AE1881" t="s">
        <v>122</v>
      </c>
    </row>
    <row r="1882" spans="1:31" x14ac:dyDescent="0.3">
      <c r="A1882" t="s">
        <v>46</v>
      </c>
      <c r="B1882" t="s">
        <v>40</v>
      </c>
      <c r="C1882">
        <v>33</v>
      </c>
      <c r="D1882">
        <v>897</v>
      </c>
      <c r="E1882">
        <v>8</v>
      </c>
      <c r="F1882">
        <v>22</v>
      </c>
      <c r="G1882">
        <v>129.99</v>
      </c>
      <c r="H1882">
        <v>1039.92</v>
      </c>
      <c r="I1882">
        <v>18.778749999999999</v>
      </c>
      <c r="J1882">
        <v>1</v>
      </c>
      <c r="K1882">
        <v>1600</v>
      </c>
      <c r="L1882">
        <v>4.3</v>
      </c>
      <c r="M1882">
        <v>23</v>
      </c>
      <c r="N1882">
        <v>8</v>
      </c>
      <c r="O1882">
        <v>1</v>
      </c>
      <c r="P1882">
        <v>3</v>
      </c>
      <c r="Q1882">
        <v>2017</v>
      </c>
      <c r="R1882">
        <v>9.8536036039999999</v>
      </c>
      <c r="S1882">
        <v>15750</v>
      </c>
      <c r="T1882">
        <v>99.99</v>
      </c>
      <c r="U1882">
        <v>4.2</v>
      </c>
      <c r="V1882">
        <v>16.644285709999998</v>
      </c>
      <c r="W1882">
        <v>129.99</v>
      </c>
      <c r="X1882">
        <v>4.3</v>
      </c>
      <c r="Y1882">
        <v>18.778749999999999</v>
      </c>
      <c r="Z1882">
        <v>129.99</v>
      </c>
      <c r="AA1882">
        <v>4.3</v>
      </c>
      <c r="AB1882">
        <v>18.778749999999999</v>
      </c>
      <c r="AC1882">
        <v>129.94</v>
      </c>
      <c r="AD1882" s="1">
        <v>42758</v>
      </c>
      <c r="AE1882" t="s">
        <v>115</v>
      </c>
    </row>
    <row r="1883" spans="1:31" x14ac:dyDescent="0.3">
      <c r="A1883" t="s">
        <v>55</v>
      </c>
      <c r="B1883" t="s">
        <v>40</v>
      </c>
      <c r="C1883">
        <v>54</v>
      </c>
      <c r="D1883">
        <v>1012</v>
      </c>
      <c r="E1883">
        <v>3</v>
      </c>
      <c r="F1883">
        <v>10</v>
      </c>
      <c r="G1883">
        <v>99.990000000000009</v>
      </c>
      <c r="H1883">
        <v>299.97000000000003</v>
      </c>
      <c r="I1883">
        <v>15.93333333</v>
      </c>
      <c r="J1883">
        <v>1</v>
      </c>
      <c r="K1883">
        <v>1200</v>
      </c>
      <c r="L1883">
        <v>4.2</v>
      </c>
      <c r="M1883">
        <v>21</v>
      </c>
      <c r="N1883">
        <v>9</v>
      </c>
      <c r="O1883">
        <v>1</v>
      </c>
      <c r="P1883">
        <v>9</v>
      </c>
      <c r="Q1883">
        <v>2017</v>
      </c>
      <c r="R1883">
        <v>2.7027027029999999</v>
      </c>
      <c r="S1883">
        <v>15750</v>
      </c>
      <c r="T1883">
        <v>99.99</v>
      </c>
      <c r="U1883">
        <v>4.2</v>
      </c>
      <c r="V1883">
        <v>15.93333333</v>
      </c>
      <c r="W1883">
        <v>99.99</v>
      </c>
      <c r="X1883">
        <v>4.2</v>
      </c>
      <c r="Y1883">
        <v>15.93333333</v>
      </c>
      <c r="Z1883">
        <v>29.5</v>
      </c>
      <c r="AA1883">
        <v>4.4000000000000004</v>
      </c>
      <c r="AB1883">
        <v>11.73</v>
      </c>
      <c r="AC1883">
        <v>99.99</v>
      </c>
      <c r="AD1883" s="1">
        <v>42758</v>
      </c>
      <c r="AE1883" t="s">
        <v>115</v>
      </c>
    </row>
    <row r="1884" spans="1:31" x14ac:dyDescent="0.3">
      <c r="A1884" t="s">
        <v>57</v>
      </c>
      <c r="B1884" t="s">
        <v>40</v>
      </c>
      <c r="C1884">
        <v>54</v>
      </c>
      <c r="D1884">
        <v>995</v>
      </c>
      <c r="E1884">
        <v>9</v>
      </c>
      <c r="F1884">
        <v>33</v>
      </c>
      <c r="G1884">
        <v>99.99</v>
      </c>
      <c r="H1884">
        <v>899.91</v>
      </c>
      <c r="I1884">
        <v>18.518888889999999</v>
      </c>
      <c r="J1884">
        <v>1</v>
      </c>
      <c r="K1884">
        <v>4475</v>
      </c>
      <c r="L1884">
        <v>4.3</v>
      </c>
      <c r="M1884">
        <v>22</v>
      </c>
      <c r="N1884">
        <v>9</v>
      </c>
      <c r="O1884">
        <v>2</v>
      </c>
      <c r="P1884">
        <v>10</v>
      </c>
      <c r="Q1884">
        <v>2017</v>
      </c>
      <c r="R1884">
        <v>12.32876712</v>
      </c>
      <c r="S1884">
        <v>32736</v>
      </c>
      <c r="T1884">
        <v>99.99</v>
      </c>
      <c r="U1884">
        <v>4.2</v>
      </c>
      <c r="V1884">
        <v>16.95</v>
      </c>
      <c r="W1884">
        <v>119.99</v>
      </c>
      <c r="X1884">
        <v>4.3</v>
      </c>
      <c r="Y1884">
        <v>19.997</v>
      </c>
      <c r="Z1884">
        <v>99.99</v>
      </c>
      <c r="AA1884">
        <v>4.3</v>
      </c>
      <c r="AB1884">
        <v>18.518888889999999</v>
      </c>
      <c r="AC1884">
        <v>99.99</v>
      </c>
      <c r="AD1884" s="1">
        <v>42758</v>
      </c>
      <c r="AE1884" t="s">
        <v>122</v>
      </c>
    </row>
    <row r="1885" spans="1:31" x14ac:dyDescent="0.3">
      <c r="A1885" t="s">
        <v>75</v>
      </c>
      <c r="B1885" t="s">
        <v>30</v>
      </c>
      <c r="C1885">
        <v>42</v>
      </c>
      <c r="D1885">
        <v>363</v>
      </c>
      <c r="E1885">
        <v>4</v>
      </c>
      <c r="F1885">
        <v>17</v>
      </c>
      <c r="G1885">
        <v>146.1925</v>
      </c>
      <c r="H1885">
        <v>584.77</v>
      </c>
      <c r="I1885">
        <v>18.27</v>
      </c>
      <c r="J1885">
        <v>1</v>
      </c>
      <c r="K1885">
        <v>922</v>
      </c>
      <c r="L1885">
        <v>4.2</v>
      </c>
      <c r="M1885">
        <v>21</v>
      </c>
      <c r="N1885">
        <v>10</v>
      </c>
      <c r="O1885">
        <v>1</v>
      </c>
      <c r="P1885">
        <v>7</v>
      </c>
      <c r="Q1885">
        <v>2017</v>
      </c>
      <c r="R1885">
        <v>4.2105263160000002</v>
      </c>
      <c r="S1885">
        <v>7650</v>
      </c>
      <c r="T1885">
        <v>139.99</v>
      </c>
      <c r="U1885">
        <v>4.2</v>
      </c>
      <c r="V1885">
        <v>48.108333330000001</v>
      </c>
      <c r="W1885">
        <v>146.6</v>
      </c>
      <c r="X1885">
        <v>4.2</v>
      </c>
      <c r="Y1885">
        <v>18.27</v>
      </c>
      <c r="Z1885">
        <v>146.6</v>
      </c>
      <c r="AA1885">
        <v>4.2</v>
      </c>
      <c r="AB1885">
        <v>18.27</v>
      </c>
      <c r="AC1885">
        <v>149.85249999999999</v>
      </c>
      <c r="AD1885" s="1">
        <v>42757</v>
      </c>
      <c r="AE1885" t="s">
        <v>115</v>
      </c>
    </row>
    <row r="1886" spans="1:31" x14ac:dyDescent="0.3">
      <c r="A1886" t="s">
        <v>43</v>
      </c>
      <c r="B1886" t="s">
        <v>33</v>
      </c>
      <c r="C1886">
        <v>59</v>
      </c>
      <c r="D1886">
        <v>319</v>
      </c>
      <c r="E1886">
        <v>5</v>
      </c>
      <c r="F1886">
        <v>48</v>
      </c>
      <c r="G1886">
        <v>78</v>
      </c>
      <c r="H1886">
        <v>390</v>
      </c>
      <c r="I1886">
        <v>18.22</v>
      </c>
      <c r="J1886">
        <v>4</v>
      </c>
      <c r="K1886">
        <v>250</v>
      </c>
      <c r="L1886">
        <v>3.9</v>
      </c>
      <c r="M1886">
        <v>23</v>
      </c>
      <c r="N1886">
        <v>8</v>
      </c>
      <c r="O1886">
        <v>1</v>
      </c>
      <c r="P1886">
        <v>8</v>
      </c>
      <c r="Q1886">
        <v>2017</v>
      </c>
      <c r="R1886">
        <v>21.976704349999999</v>
      </c>
      <c r="S1886">
        <v>640</v>
      </c>
      <c r="T1886">
        <v>160.66923080000001</v>
      </c>
      <c r="U1886">
        <v>4.2</v>
      </c>
      <c r="V1886">
        <v>15.185384620000001</v>
      </c>
      <c r="W1886">
        <v>78</v>
      </c>
      <c r="X1886">
        <v>3.9</v>
      </c>
      <c r="Y1886">
        <v>18.22</v>
      </c>
      <c r="Z1886">
        <v>179.9</v>
      </c>
      <c r="AA1886">
        <v>3.8</v>
      </c>
      <c r="AB1886">
        <v>14.926666669999999</v>
      </c>
      <c r="AC1886">
        <v>78</v>
      </c>
      <c r="AD1886" s="1">
        <v>42757</v>
      </c>
      <c r="AE1886" t="s">
        <v>116</v>
      </c>
    </row>
    <row r="1887" spans="1:31" x14ac:dyDescent="0.3">
      <c r="A1887" t="s">
        <v>42</v>
      </c>
      <c r="B1887" t="s">
        <v>32</v>
      </c>
      <c r="C1887">
        <v>59</v>
      </c>
      <c r="D1887">
        <v>492</v>
      </c>
      <c r="E1887">
        <v>1</v>
      </c>
      <c r="F1887">
        <v>9</v>
      </c>
      <c r="G1887">
        <v>64.989999999999995</v>
      </c>
      <c r="H1887">
        <v>64.989999999999995</v>
      </c>
      <c r="I1887">
        <v>11.06</v>
      </c>
      <c r="J1887">
        <v>2</v>
      </c>
      <c r="K1887">
        <v>200</v>
      </c>
      <c r="L1887">
        <v>3.9</v>
      </c>
      <c r="M1887">
        <v>22</v>
      </c>
      <c r="N1887">
        <v>9</v>
      </c>
      <c r="O1887">
        <v>1</v>
      </c>
      <c r="P1887">
        <v>1</v>
      </c>
      <c r="Q1887">
        <v>2017</v>
      </c>
      <c r="R1887">
        <v>5.6428571429999996</v>
      </c>
      <c r="S1887">
        <v>3960</v>
      </c>
      <c r="T1887">
        <v>64.989999999999995</v>
      </c>
      <c r="U1887">
        <v>3.9</v>
      </c>
      <c r="V1887">
        <v>11.06</v>
      </c>
      <c r="W1887">
        <v>64.989999999999995</v>
      </c>
      <c r="X1887">
        <v>3.9</v>
      </c>
      <c r="Y1887">
        <v>11.06</v>
      </c>
      <c r="Z1887">
        <v>64.989999999999995</v>
      </c>
      <c r="AA1887">
        <v>3.9</v>
      </c>
      <c r="AB1887">
        <v>11.06</v>
      </c>
      <c r="AC1887">
        <v>64.94</v>
      </c>
      <c r="AD1887" s="1">
        <v>42757</v>
      </c>
      <c r="AE1887" t="s">
        <v>123</v>
      </c>
    </row>
    <row r="1888" spans="1:31" x14ac:dyDescent="0.3">
      <c r="A1888" t="s">
        <v>59</v>
      </c>
      <c r="B1888" t="s">
        <v>32</v>
      </c>
      <c r="C1888">
        <v>49</v>
      </c>
      <c r="D1888">
        <v>1495</v>
      </c>
      <c r="E1888">
        <v>4</v>
      </c>
      <c r="F1888">
        <v>89</v>
      </c>
      <c r="G1888">
        <v>84.99</v>
      </c>
      <c r="H1888">
        <v>339.96</v>
      </c>
      <c r="I1888">
        <v>15.6</v>
      </c>
      <c r="J1888">
        <v>3</v>
      </c>
      <c r="K1888">
        <v>600</v>
      </c>
      <c r="L1888">
        <v>3.8</v>
      </c>
      <c r="M1888">
        <v>21</v>
      </c>
      <c r="N1888">
        <v>9</v>
      </c>
      <c r="O1888">
        <v>1</v>
      </c>
      <c r="P1888">
        <v>9</v>
      </c>
      <c r="Q1888">
        <v>2017</v>
      </c>
      <c r="R1888">
        <v>4.1666666670000003</v>
      </c>
      <c r="S1888">
        <v>8151</v>
      </c>
      <c r="T1888">
        <v>23.99</v>
      </c>
      <c r="U1888">
        <v>4.3</v>
      </c>
      <c r="V1888">
        <v>16.12</v>
      </c>
      <c r="W1888">
        <v>89.99</v>
      </c>
      <c r="X1888">
        <v>4.0999999999999996</v>
      </c>
      <c r="Y1888">
        <v>13.96428571</v>
      </c>
      <c r="Z1888">
        <v>58.99</v>
      </c>
      <c r="AA1888">
        <v>3.9</v>
      </c>
      <c r="AB1888">
        <v>15.639200000000001</v>
      </c>
      <c r="AC1888">
        <v>84.99</v>
      </c>
      <c r="AD1888" s="1">
        <v>42757</v>
      </c>
      <c r="AE1888" t="s">
        <v>115</v>
      </c>
    </row>
    <row r="1889" spans="1:31" x14ac:dyDescent="0.3">
      <c r="A1889" t="s">
        <v>45</v>
      </c>
      <c r="B1889" t="s">
        <v>33</v>
      </c>
      <c r="C1889">
        <v>35</v>
      </c>
      <c r="D1889">
        <v>514</v>
      </c>
      <c r="E1889">
        <v>5</v>
      </c>
      <c r="F1889">
        <v>73</v>
      </c>
      <c r="G1889">
        <v>185.95999999999998</v>
      </c>
      <c r="H1889">
        <v>929.8</v>
      </c>
      <c r="I1889">
        <v>18.686</v>
      </c>
      <c r="J1889">
        <v>2</v>
      </c>
      <c r="K1889">
        <v>4338</v>
      </c>
      <c r="L1889">
        <v>3.8</v>
      </c>
      <c r="M1889">
        <v>21</v>
      </c>
      <c r="N1889">
        <v>10</v>
      </c>
      <c r="O1889">
        <v>1</v>
      </c>
      <c r="P1889">
        <v>12</v>
      </c>
      <c r="Q1889">
        <v>2017</v>
      </c>
      <c r="R1889">
        <v>5.8823529409999997</v>
      </c>
      <c r="S1889">
        <v>2856</v>
      </c>
      <c r="T1889">
        <v>149</v>
      </c>
      <c r="U1889">
        <v>4.2</v>
      </c>
      <c r="V1889">
        <v>19.100000000000001</v>
      </c>
      <c r="W1889">
        <v>108</v>
      </c>
      <c r="X1889">
        <v>4.2</v>
      </c>
      <c r="Y1889">
        <v>16.65384615</v>
      </c>
      <c r="Z1889">
        <v>185.96</v>
      </c>
      <c r="AA1889">
        <v>3.8</v>
      </c>
      <c r="AB1889">
        <v>18.686</v>
      </c>
      <c r="AC1889">
        <v>174.43333329999999</v>
      </c>
      <c r="AD1889" s="1">
        <v>42757</v>
      </c>
      <c r="AE1889" t="s">
        <v>115</v>
      </c>
    </row>
    <row r="1890" spans="1:31" x14ac:dyDescent="0.3">
      <c r="A1890" t="s">
        <v>44</v>
      </c>
      <c r="B1890" t="s">
        <v>33</v>
      </c>
      <c r="C1890">
        <v>46</v>
      </c>
      <c r="D1890">
        <v>501</v>
      </c>
      <c r="E1890">
        <v>9</v>
      </c>
      <c r="F1890">
        <v>91</v>
      </c>
      <c r="G1890">
        <v>345.70666666666671</v>
      </c>
      <c r="H1890">
        <v>3111.36</v>
      </c>
      <c r="I1890">
        <v>14.275555560000001</v>
      </c>
      <c r="J1890">
        <v>4</v>
      </c>
      <c r="K1890">
        <v>363</v>
      </c>
      <c r="L1890">
        <v>3.7</v>
      </c>
      <c r="M1890">
        <v>22</v>
      </c>
      <c r="N1890">
        <v>8</v>
      </c>
      <c r="O1890">
        <v>4</v>
      </c>
      <c r="P1890">
        <v>11</v>
      </c>
      <c r="Q1890">
        <v>2017</v>
      </c>
      <c r="R1890">
        <v>27.272727270000001</v>
      </c>
      <c r="S1890">
        <v>3042</v>
      </c>
      <c r="T1890">
        <v>133</v>
      </c>
      <c r="U1890">
        <v>4.2</v>
      </c>
      <c r="V1890">
        <v>19.916666670000001</v>
      </c>
      <c r="W1890">
        <v>108</v>
      </c>
      <c r="X1890">
        <v>4.2</v>
      </c>
      <c r="Y1890">
        <v>15.908461539999999</v>
      </c>
      <c r="Z1890">
        <v>174.43333329999999</v>
      </c>
      <c r="AA1890">
        <v>3.8</v>
      </c>
      <c r="AB1890">
        <v>20.992777780000001</v>
      </c>
      <c r="AC1890">
        <v>346.15800000000002</v>
      </c>
      <c r="AD1890" s="1">
        <v>42757</v>
      </c>
      <c r="AE1890" t="s">
        <v>115</v>
      </c>
    </row>
    <row r="1891" spans="1:31" x14ac:dyDescent="0.3">
      <c r="A1891" t="s">
        <v>46</v>
      </c>
      <c r="B1891" t="s">
        <v>40</v>
      </c>
      <c r="C1891">
        <v>33</v>
      </c>
      <c r="D1891">
        <v>897</v>
      </c>
      <c r="E1891">
        <v>16</v>
      </c>
      <c r="F1891">
        <v>39</v>
      </c>
      <c r="G1891">
        <v>116.92749999999999</v>
      </c>
      <c r="H1891">
        <v>1870.84</v>
      </c>
      <c r="I1891">
        <v>19.021249999999998</v>
      </c>
      <c r="J1891">
        <v>1</v>
      </c>
      <c r="K1891">
        <v>1600</v>
      </c>
      <c r="L1891">
        <v>4.3</v>
      </c>
      <c r="M1891">
        <v>23</v>
      </c>
      <c r="N1891">
        <v>8</v>
      </c>
      <c r="O1891">
        <v>1</v>
      </c>
      <c r="P1891">
        <v>8</v>
      </c>
      <c r="Q1891">
        <v>2017</v>
      </c>
      <c r="R1891">
        <v>14.414414409999999</v>
      </c>
      <c r="S1891">
        <v>15750</v>
      </c>
      <c r="T1891">
        <v>99.99</v>
      </c>
      <c r="U1891">
        <v>4.2</v>
      </c>
      <c r="V1891">
        <v>18.975000000000001</v>
      </c>
      <c r="W1891">
        <v>116.92749999999999</v>
      </c>
      <c r="X1891">
        <v>4.3</v>
      </c>
      <c r="Y1891">
        <v>19.021249999999998</v>
      </c>
      <c r="Z1891">
        <v>116.92749999999999</v>
      </c>
      <c r="AA1891">
        <v>4.3</v>
      </c>
      <c r="AB1891">
        <v>19.021249999999998</v>
      </c>
      <c r="AC1891">
        <v>129.99</v>
      </c>
      <c r="AD1891" s="1">
        <v>42756</v>
      </c>
      <c r="AE1891" t="s">
        <v>115</v>
      </c>
    </row>
    <row r="1892" spans="1:31" x14ac:dyDescent="0.3">
      <c r="A1892" t="s">
        <v>78</v>
      </c>
      <c r="B1892" t="s">
        <v>36</v>
      </c>
      <c r="C1892">
        <v>58</v>
      </c>
      <c r="D1892">
        <v>1893</v>
      </c>
      <c r="E1892">
        <v>7</v>
      </c>
      <c r="F1892">
        <v>115</v>
      </c>
      <c r="G1892">
        <v>105</v>
      </c>
      <c r="H1892">
        <v>735</v>
      </c>
      <c r="I1892">
        <v>30.04</v>
      </c>
      <c r="J1892">
        <v>1</v>
      </c>
      <c r="K1892">
        <v>5950</v>
      </c>
      <c r="L1892">
        <v>4.3</v>
      </c>
      <c r="M1892">
        <v>21</v>
      </c>
      <c r="N1892">
        <v>9</v>
      </c>
      <c r="O1892">
        <v>1</v>
      </c>
      <c r="P1892">
        <v>9</v>
      </c>
      <c r="Q1892">
        <v>2017</v>
      </c>
      <c r="R1892">
        <v>7.1428571429999996</v>
      </c>
      <c r="S1892">
        <v>8000</v>
      </c>
      <c r="T1892">
        <v>59.9</v>
      </c>
      <c r="U1892">
        <v>4.0999999999999996</v>
      </c>
      <c r="V1892">
        <v>17.187027029999999</v>
      </c>
      <c r="W1892">
        <v>59.9</v>
      </c>
      <c r="X1892">
        <v>4.2</v>
      </c>
      <c r="Y1892">
        <v>16.811764709999999</v>
      </c>
      <c r="Z1892">
        <v>59.9</v>
      </c>
      <c r="AA1892">
        <v>4.0999999999999996</v>
      </c>
      <c r="AB1892">
        <v>16.29461538</v>
      </c>
      <c r="AC1892">
        <v>120</v>
      </c>
      <c r="AD1892" s="1">
        <v>42755</v>
      </c>
      <c r="AE1892" t="s">
        <v>114</v>
      </c>
    </row>
    <row r="1893" spans="1:31" x14ac:dyDescent="0.3">
      <c r="A1893" t="s">
        <v>81</v>
      </c>
      <c r="B1893" t="s">
        <v>49</v>
      </c>
      <c r="C1893">
        <v>54</v>
      </c>
      <c r="D1893">
        <v>1536</v>
      </c>
      <c r="E1893">
        <v>4</v>
      </c>
      <c r="F1893">
        <v>4</v>
      </c>
      <c r="G1893">
        <v>56.99</v>
      </c>
      <c r="H1893">
        <v>227.96</v>
      </c>
      <c r="I1893">
        <v>18.452500000000001</v>
      </c>
      <c r="J1893">
        <v>2</v>
      </c>
      <c r="K1893">
        <v>250</v>
      </c>
      <c r="L1893">
        <v>4.3</v>
      </c>
      <c r="M1893">
        <v>22</v>
      </c>
      <c r="N1893">
        <v>8</v>
      </c>
      <c r="O1893">
        <v>1</v>
      </c>
      <c r="P1893">
        <v>6</v>
      </c>
      <c r="Q1893">
        <v>2017</v>
      </c>
      <c r="R1893">
        <v>4.1666666670000003</v>
      </c>
      <c r="S1893">
        <v>3360</v>
      </c>
      <c r="T1893">
        <v>56.99</v>
      </c>
      <c r="U1893">
        <v>4.3</v>
      </c>
      <c r="V1893">
        <v>18.452500000000001</v>
      </c>
      <c r="W1893">
        <v>56.99</v>
      </c>
      <c r="X1893">
        <v>4.3</v>
      </c>
      <c r="Y1893">
        <v>18.452500000000001</v>
      </c>
      <c r="Z1893">
        <v>56.99</v>
      </c>
      <c r="AA1893">
        <v>4.3</v>
      </c>
      <c r="AB1893">
        <v>18.452500000000001</v>
      </c>
      <c r="AC1893">
        <v>56.94</v>
      </c>
      <c r="AD1893" s="1">
        <v>42755</v>
      </c>
      <c r="AE1893" t="s">
        <v>123</v>
      </c>
    </row>
    <row r="1894" spans="1:31" x14ac:dyDescent="0.3">
      <c r="A1894" t="s">
        <v>39</v>
      </c>
      <c r="B1894" t="s">
        <v>40</v>
      </c>
      <c r="C1894">
        <v>40</v>
      </c>
      <c r="D1894">
        <v>1456</v>
      </c>
      <c r="E1894">
        <v>12</v>
      </c>
      <c r="F1894">
        <v>33</v>
      </c>
      <c r="G1894">
        <v>146.99</v>
      </c>
      <c r="H1894">
        <v>1763.88</v>
      </c>
      <c r="I1894">
        <v>18.754999999999999</v>
      </c>
      <c r="J1894">
        <v>1</v>
      </c>
      <c r="K1894">
        <v>2425</v>
      </c>
      <c r="L1894">
        <v>3.8</v>
      </c>
      <c r="M1894">
        <v>22</v>
      </c>
      <c r="N1894">
        <v>9</v>
      </c>
      <c r="O1894">
        <v>2</v>
      </c>
      <c r="P1894">
        <v>10</v>
      </c>
      <c r="Q1894">
        <v>2017</v>
      </c>
      <c r="R1894">
        <v>17.14285714</v>
      </c>
      <c r="S1894">
        <v>16530</v>
      </c>
      <c r="T1894">
        <v>99.99</v>
      </c>
      <c r="U1894">
        <v>4.2</v>
      </c>
      <c r="V1894">
        <v>16.95</v>
      </c>
      <c r="W1894">
        <v>119.99</v>
      </c>
      <c r="X1894">
        <v>4.3</v>
      </c>
      <c r="Y1894">
        <v>19.997</v>
      </c>
      <c r="Z1894">
        <v>146.99</v>
      </c>
      <c r="AA1894">
        <v>3.8</v>
      </c>
      <c r="AB1894">
        <v>18.754999999999999</v>
      </c>
      <c r="AC1894">
        <v>146.94</v>
      </c>
      <c r="AD1894" s="1">
        <v>42755</v>
      </c>
      <c r="AE1894" t="s">
        <v>115</v>
      </c>
    </row>
    <row r="1895" spans="1:31" x14ac:dyDescent="0.3">
      <c r="A1895" t="s">
        <v>78</v>
      </c>
      <c r="B1895" t="s">
        <v>36</v>
      </c>
      <c r="C1895">
        <v>58</v>
      </c>
      <c r="D1895">
        <v>1893</v>
      </c>
      <c r="E1895">
        <v>7</v>
      </c>
      <c r="F1895">
        <v>115</v>
      </c>
      <c r="G1895">
        <v>105</v>
      </c>
      <c r="H1895">
        <v>735</v>
      </c>
      <c r="I1895">
        <v>30.04</v>
      </c>
      <c r="J1895">
        <v>1</v>
      </c>
      <c r="K1895">
        <v>5950</v>
      </c>
      <c r="L1895">
        <v>4.3</v>
      </c>
      <c r="M1895">
        <v>21</v>
      </c>
      <c r="N1895">
        <v>9</v>
      </c>
      <c r="O1895">
        <v>1</v>
      </c>
      <c r="P1895">
        <v>9</v>
      </c>
      <c r="Q1895">
        <v>2017</v>
      </c>
      <c r="R1895">
        <v>7.1428571429999996</v>
      </c>
      <c r="S1895">
        <v>8000</v>
      </c>
      <c r="T1895">
        <v>59.9</v>
      </c>
      <c r="U1895">
        <v>4.0999999999999996</v>
      </c>
      <c r="V1895">
        <v>17.187027029999999</v>
      </c>
      <c r="W1895">
        <v>59.9</v>
      </c>
      <c r="X1895">
        <v>4.2</v>
      </c>
      <c r="Y1895">
        <v>16.811764709999999</v>
      </c>
      <c r="Z1895">
        <v>59.9</v>
      </c>
      <c r="AA1895">
        <v>4.0999999999999996</v>
      </c>
      <c r="AB1895">
        <v>16.29461538</v>
      </c>
      <c r="AC1895">
        <v>120</v>
      </c>
      <c r="AD1895" s="1">
        <v>42754</v>
      </c>
      <c r="AE1895" t="s">
        <v>114</v>
      </c>
    </row>
    <row r="1896" spans="1:31" x14ac:dyDescent="0.3">
      <c r="A1896" t="s">
        <v>47</v>
      </c>
      <c r="B1896" t="s">
        <v>32</v>
      </c>
      <c r="C1896">
        <v>51</v>
      </c>
      <c r="D1896">
        <v>625</v>
      </c>
      <c r="E1896">
        <v>8</v>
      </c>
      <c r="F1896">
        <v>9</v>
      </c>
      <c r="G1896">
        <v>349.9</v>
      </c>
      <c r="H1896">
        <v>2799.2</v>
      </c>
      <c r="I1896">
        <v>22.901250000000001</v>
      </c>
      <c r="J1896">
        <v>1</v>
      </c>
      <c r="K1896">
        <v>900</v>
      </c>
      <c r="L1896">
        <v>4.3</v>
      </c>
      <c r="M1896">
        <v>22</v>
      </c>
      <c r="N1896">
        <v>9</v>
      </c>
      <c r="O1896">
        <v>1</v>
      </c>
      <c r="P1896">
        <v>1</v>
      </c>
      <c r="Q1896">
        <v>2017</v>
      </c>
      <c r="R1896">
        <v>12.77173913</v>
      </c>
      <c r="S1896">
        <v>11400</v>
      </c>
      <c r="T1896">
        <v>349.9</v>
      </c>
      <c r="U1896">
        <v>4.3</v>
      </c>
      <c r="V1896">
        <v>22.901250000000001</v>
      </c>
      <c r="W1896">
        <v>349.9</v>
      </c>
      <c r="X1896">
        <v>4.3</v>
      </c>
      <c r="Y1896">
        <v>22.901250000000001</v>
      </c>
      <c r="Z1896">
        <v>64.989999999999995</v>
      </c>
      <c r="AA1896">
        <v>3.9</v>
      </c>
      <c r="AB1896">
        <v>11.06</v>
      </c>
      <c r="AC1896">
        <v>349.85</v>
      </c>
      <c r="AD1896" s="1">
        <v>42754</v>
      </c>
      <c r="AE1896" t="s">
        <v>114</v>
      </c>
    </row>
    <row r="1897" spans="1:31" x14ac:dyDescent="0.3">
      <c r="A1897" t="s">
        <v>39</v>
      </c>
      <c r="B1897" t="s">
        <v>40</v>
      </c>
      <c r="C1897">
        <v>40</v>
      </c>
      <c r="D1897">
        <v>1456</v>
      </c>
      <c r="E1897">
        <v>12</v>
      </c>
      <c r="F1897">
        <v>33</v>
      </c>
      <c r="G1897">
        <v>146.99</v>
      </c>
      <c r="H1897">
        <v>1763.88</v>
      </c>
      <c r="I1897">
        <v>18.754999999999999</v>
      </c>
      <c r="J1897">
        <v>1</v>
      </c>
      <c r="K1897">
        <v>2425</v>
      </c>
      <c r="L1897">
        <v>3.8</v>
      </c>
      <c r="M1897">
        <v>22</v>
      </c>
      <c r="N1897">
        <v>9</v>
      </c>
      <c r="O1897">
        <v>2</v>
      </c>
      <c r="P1897">
        <v>10</v>
      </c>
      <c r="Q1897">
        <v>2017</v>
      </c>
      <c r="R1897">
        <v>17.14285714</v>
      </c>
      <c r="S1897">
        <v>16530</v>
      </c>
      <c r="T1897">
        <v>99.99</v>
      </c>
      <c r="U1897">
        <v>4.2</v>
      </c>
      <c r="V1897">
        <v>16.95</v>
      </c>
      <c r="W1897">
        <v>119.99</v>
      </c>
      <c r="X1897">
        <v>4.3</v>
      </c>
      <c r="Y1897">
        <v>19.997</v>
      </c>
      <c r="Z1897">
        <v>146.99</v>
      </c>
      <c r="AA1897">
        <v>3.8</v>
      </c>
      <c r="AB1897">
        <v>18.754999999999999</v>
      </c>
      <c r="AC1897">
        <v>146.94</v>
      </c>
      <c r="AD1897" s="1">
        <v>42754</v>
      </c>
      <c r="AE1897" t="s">
        <v>115</v>
      </c>
    </row>
    <row r="1898" spans="1:31" x14ac:dyDescent="0.3">
      <c r="A1898" t="s">
        <v>81</v>
      </c>
      <c r="B1898" t="s">
        <v>49</v>
      </c>
      <c r="C1898">
        <v>54</v>
      </c>
      <c r="D1898">
        <v>1536</v>
      </c>
      <c r="E1898">
        <v>4</v>
      </c>
      <c r="F1898">
        <v>4</v>
      </c>
      <c r="G1898">
        <v>56.99</v>
      </c>
      <c r="H1898">
        <v>227.96</v>
      </c>
      <c r="I1898">
        <v>18.452500000000001</v>
      </c>
      <c r="J1898">
        <v>2</v>
      </c>
      <c r="K1898">
        <v>250</v>
      </c>
      <c r="L1898">
        <v>4.3</v>
      </c>
      <c r="M1898">
        <v>22</v>
      </c>
      <c r="N1898">
        <v>8</v>
      </c>
      <c r="O1898">
        <v>1</v>
      </c>
      <c r="P1898">
        <v>6</v>
      </c>
      <c r="Q1898">
        <v>2017</v>
      </c>
      <c r="R1898">
        <v>4.1666666670000003</v>
      </c>
      <c r="S1898">
        <v>3360</v>
      </c>
      <c r="T1898">
        <v>56.99</v>
      </c>
      <c r="U1898">
        <v>4.3</v>
      </c>
      <c r="V1898">
        <v>18.452500000000001</v>
      </c>
      <c r="W1898">
        <v>56.99</v>
      </c>
      <c r="X1898">
        <v>4.3</v>
      </c>
      <c r="Y1898">
        <v>18.452500000000001</v>
      </c>
      <c r="Z1898">
        <v>56.99</v>
      </c>
      <c r="AA1898">
        <v>4.3</v>
      </c>
      <c r="AB1898">
        <v>18.452500000000001</v>
      </c>
      <c r="AC1898">
        <v>56.94</v>
      </c>
      <c r="AD1898" s="1">
        <v>42753</v>
      </c>
      <c r="AE1898" t="s">
        <v>123</v>
      </c>
    </row>
    <row r="1899" spans="1:31" x14ac:dyDescent="0.3">
      <c r="A1899" t="s">
        <v>56</v>
      </c>
      <c r="B1899" t="s">
        <v>36</v>
      </c>
      <c r="C1899">
        <v>57</v>
      </c>
      <c r="D1899">
        <v>366</v>
      </c>
      <c r="E1899">
        <v>23</v>
      </c>
      <c r="F1899">
        <v>113</v>
      </c>
      <c r="G1899">
        <v>59.9</v>
      </c>
      <c r="H1899">
        <v>1377.7</v>
      </c>
      <c r="I1899">
        <v>18.05043478</v>
      </c>
      <c r="J1899">
        <v>2</v>
      </c>
      <c r="K1899">
        <v>1650</v>
      </c>
      <c r="L1899">
        <v>4.0999999999999996</v>
      </c>
      <c r="M1899">
        <v>23</v>
      </c>
      <c r="N1899">
        <v>8</v>
      </c>
      <c r="O1899">
        <v>1</v>
      </c>
      <c r="P1899">
        <v>8</v>
      </c>
      <c r="Q1899">
        <v>2017</v>
      </c>
      <c r="R1899">
        <v>7.3870281770000004</v>
      </c>
      <c r="S1899">
        <v>19800</v>
      </c>
      <c r="T1899">
        <v>59.9</v>
      </c>
      <c r="U1899">
        <v>4.0999999999999996</v>
      </c>
      <c r="V1899">
        <v>18.162307689999999</v>
      </c>
      <c r="W1899">
        <v>59.9</v>
      </c>
      <c r="X1899">
        <v>4.2</v>
      </c>
      <c r="Y1899">
        <v>17.68111111</v>
      </c>
      <c r="Z1899">
        <v>59.9</v>
      </c>
      <c r="AA1899">
        <v>4.0999999999999996</v>
      </c>
      <c r="AB1899">
        <v>18.05043478</v>
      </c>
      <c r="AC1899">
        <v>59.9</v>
      </c>
      <c r="AD1899" s="1">
        <v>42753</v>
      </c>
      <c r="AE1899" t="s">
        <v>123</v>
      </c>
    </row>
    <row r="1900" spans="1:31" x14ac:dyDescent="0.3">
      <c r="A1900" t="s">
        <v>27</v>
      </c>
      <c r="B1900" t="s">
        <v>36</v>
      </c>
      <c r="C1900">
        <v>58</v>
      </c>
      <c r="D1900">
        <v>340</v>
      </c>
      <c r="E1900">
        <v>40</v>
      </c>
      <c r="F1900">
        <v>184</v>
      </c>
      <c r="G1900">
        <v>55.814999999999998</v>
      </c>
      <c r="H1900">
        <v>2232.6</v>
      </c>
      <c r="I1900">
        <v>17.517499999999998</v>
      </c>
      <c r="J1900">
        <v>2</v>
      </c>
      <c r="K1900">
        <v>1500</v>
      </c>
      <c r="L1900">
        <v>4</v>
      </c>
      <c r="M1900">
        <v>21</v>
      </c>
      <c r="N1900">
        <v>10</v>
      </c>
      <c r="O1900">
        <v>1</v>
      </c>
      <c r="P1900">
        <v>12</v>
      </c>
      <c r="Q1900">
        <v>2017</v>
      </c>
      <c r="R1900">
        <v>18.348623849999999</v>
      </c>
      <c r="S1900">
        <v>19800</v>
      </c>
      <c r="T1900">
        <v>55.1</v>
      </c>
      <c r="U1900">
        <v>4.0999999999999996</v>
      </c>
      <c r="V1900">
        <v>15.759607839999999</v>
      </c>
      <c r="W1900">
        <v>55.424999999999997</v>
      </c>
      <c r="X1900">
        <v>4.2</v>
      </c>
      <c r="Y1900">
        <v>19.184374999999999</v>
      </c>
      <c r="Z1900">
        <v>55.75</v>
      </c>
      <c r="AA1900">
        <v>4.0999999999999996</v>
      </c>
      <c r="AB1900">
        <v>17.267272729999998</v>
      </c>
      <c r="AC1900">
        <v>53.379104480000002</v>
      </c>
      <c r="AD1900" s="1">
        <v>42753</v>
      </c>
      <c r="AE1900" t="s">
        <v>115</v>
      </c>
    </row>
    <row r="1901" spans="1:31" x14ac:dyDescent="0.3">
      <c r="A1901" t="s">
        <v>60</v>
      </c>
      <c r="B1901" t="s">
        <v>33</v>
      </c>
      <c r="C1901">
        <v>35</v>
      </c>
      <c r="D1901">
        <v>591</v>
      </c>
      <c r="E1901">
        <v>16</v>
      </c>
      <c r="F1901">
        <v>43</v>
      </c>
      <c r="G1901">
        <v>149.47499999999999</v>
      </c>
      <c r="H1901">
        <v>2391.6</v>
      </c>
      <c r="I1901">
        <v>18.505624999999998</v>
      </c>
      <c r="J1901">
        <v>3</v>
      </c>
      <c r="K1901">
        <v>444</v>
      </c>
      <c r="L1901">
        <v>4</v>
      </c>
      <c r="M1901">
        <v>22</v>
      </c>
      <c r="N1901">
        <v>9</v>
      </c>
      <c r="O1901">
        <v>2</v>
      </c>
      <c r="P1901">
        <v>10</v>
      </c>
      <c r="Q1901">
        <v>2017</v>
      </c>
      <c r="R1901">
        <v>21.621621619999999</v>
      </c>
      <c r="S1901">
        <v>4480</v>
      </c>
      <c r="T1901">
        <v>128.2416667</v>
      </c>
      <c r="U1901">
        <v>4.2</v>
      </c>
      <c r="V1901">
        <v>6.81</v>
      </c>
      <c r="W1901">
        <v>149.47499999999999</v>
      </c>
      <c r="X1901">
        <v>4</v>
      </c>
      <c r="Y1901">
        <v>18.505624999999998</v>
      </c>
      <c r="Z1901">
        <v>232.49</v>
      </c>
      <c r="AA1901">
        <v>3.8</v>
      </c>
      <c r="AB1901">
        <v>14.2125</v>
      </c>
      <c r="AC1901">
        <v>160.4</v>
      </c>
      <c r="AD1901" s="1">
        <v>42753</v>
      </c>
      <c r="AE1901" t="s">
        <v>122</v>
      </c>
    </row>
    <row r="1902" spans="1:31" x14ac:dyDescent="0.3">
      <c r="A1902" t="s">
        <v>46</v>
      </c>
      <c r="B1902" t="s">
        <v>40</v>
      </c>
      <c r="C1902">
        <v>33</v>
      </c>
      <c r="D1902">
        <v>897</v>
      </c>
      <c r="E1902">
        <v>8</v>
      </c>
      <c r="F1902">
        <v>22</v>
      </c>
      <c r="G1902">
        <v>129.99</v>
      </c>
      <c r="H1902">
        <v>1039.92</v>
      </c>
      <c r="I1902">
        <v>18.778749999999999</v>
      </c>
      <c r="J1902">
        <v>1</v>
      </c>
      <c r="K1902">
        <v>1600</v>
      </c>
      <c r="L1902">
        <v>4.3</v>
      </c>
      <c r="M1902">
        <v>23</v>
      </c>
      <c r="N1902">
        <v>8</v>
      </c>
      <c r="O1902">
        <v>1</v>
      </c>
      <c r="P1902">
        <v>3</v>
      </c>
      <c r="Q1902">
        <v>2017</v>
      </c>
      <c r="R1902">
        <v>9.8536036039999999</v>
      </c>
      <c r="S1902">
        <v>15750</v>
      </c>
      <c r="T1902">
        <v>99.99</v>
      </c>
      <c r="U1902">
        <v>4.2</v>
      </c>
      <c r="V1902">
        <v>16.644285709999998</v>
      </c>
      <c r="W1902">
        <v>129.99</v>
      </c>
      <c r="X1902">
        <v>4.3</v>
      </c>
      <c r="Y1902">
        <v>18.778749999999999</v>
      </c>
      <c r="Z1902">
        <v>129.99</v>
      </c>
      <c r="AA1902">
        <v>4.3</v>
      </c>
      <c r="AB1902">
        <v>18.778749999999999</v>
      </c>
      <c r="AC1902">
        <v>129.94</v>
      </c>
      <c r="AD1902" s="1">
        <v>42752</v>
      </c>
      <c r="AE1902" t="s">
        <v>115</v>
      </c>
    </row>
    <row r="1903" spans="1:31" x14ac:dyDescent="0.3">
      <c r="A1903" t="s">
        <v>55</v>
      </c>
      <c r="B1903" t="s">
        <v>40</v>
      </c>
      <c r="C1903">
        <v>54</v>
      </c>
      <c r="D1903">
        <v>1012</v>
      </c>
      <c r="E1903">
        <v>3</v>
      </c>
      <c r="F1903">
        <v>10</v>
      </c>
      <c r="G1903">
        <v>99.990000000000009</v>
      </c>
      <c r="H1903">
        <v>299.97000000000003</v>
      </c>
      <c r="I1903">
        <v>15.93333333</v>
      </c>
      <c r="J1903">
        <v>1</v>
      </c>
      <c r="K1903">
        <v>1200</v>
      </c>
      <c r="L1903">
        <v>4.2</v>
      </c>
      <c r="M1903">
        <v>21</v>
      </c>
      <c r="N1903">
        <v>9</v>
      </c>
      <c r="O1903">
        <v>1</v>
      </c>
      <c r="P1903">
        <v>9</v>
      </c>
      <c r="Q1903">
        <v>2017</v>
      </c>
      <c r="R1903">
        <v>2.7027027029999999</v>
      </c>
      <c r="S1903">
        <v>15750</v>
      </c>
      <c r="T1903">
        <v>99.99</v>
      </c>
      <c r="U1903">
        <v>4.2</v>
      </c>
      <c r="V1903">
        <v>15.93333333</v>
      </c>
      <c r="W1903">
        <v>99.99</v>
      </c>
      <c r="X1903">
        <v>4.2</v>
      </c>
      <c r="Y1903">
        <v>15.93333333</v>
      </c>
      <c r="Z1903">
        <v>29.5</v>
      </c>
      <c r="AA1903">
        <v>4.4000000000000004</v>
      </c>
      <c r="AB1903">
        <v>11.73</v>
      </c>
      <c r="AC1903">
        <v>99.99</v>
      </c>
      <c r="AD1903" s="1">
        <v>42752</v>
      </c>
      <c r="AE1903" t="s">
        <v>115</v>
      </c>
    </row>
    <row r="1904" spans="1:31" x14ac:dyDescent="0.3">
      <c r="A1904" t="s">
        <v>78</v>
      </c>
      <c r="B1904" t="s">
        <v>36</v>
      </c>
      <c r="C1904">
        <v>58</v>
      </c>
      <c r="D1904">
        <v>1893</v>
      </c>
      <c r="E1904">
        <v>2</v>
      </c>
      <c r="F1904">
        <v>113</v>
      </c>
      <c r="G1904">
        <v>120</v>
      </c>
      <c r="H1904">
        <v>240</v>
      </c>
      <c r="I1904">
        <v>33.83</v>
      </c>
      <c r="J1904">
        <v>1</v>
      </c>
      <c r="K1904">
        <v>5950</v>
      </c>
      <c r="L1904">
        <v>4.3</v>
      </c>
      <c r="M1904">
        <v>23</v>
      </c>
      <c r="N1904">
        <v>8</v>
      </c>
      <c r="O1904">
        <v>1</v>
      </c>
      <c r="P1904">
        <v>8</v>
      </c>
      <c r="Q1904">
        <v>2017</v>
      </c>
      <c r="R1904">
        <v>7.0204081629999999</v>
      </c>
      <c r="S1904">
        <v>8000</v>
      </c>
      <c r="T1904">
        <v>59.9</v>
      </c>
      <c r="U1904">
        <v>4.0999999999999996</v>
      </c>
      <c r="V1904">
        <v>18.162307689999999</v>
      </c>
      <c r="W1904">
        <v>59.9</v>
      </c>
      <c r="X1904">
        <v>4.2</v>
      </c>
      <c r="Y1904">
        <v>17.68111111</v>
      </c>
      <c r="Z1904">
        <v>59.9</v>
      </c>
      <c r="AA1904">
        <v>4.0999999999999996</v>
      </c>
      <c r="AB1904">
        <v>18.05043478</v>
      </c>
      <c r="AC1904">
        <v>120</v>
      </c>
      <c r="AD1904" s="1">
        <v>42752</v>
      </c>
      <c r="AE1904" t="s">
        <v>114</v>
      </c>
    </row>
    <row r="1905" spans="1:31" x14ac:dyDescent="0.3">
      <c r="A1905" t="s">
        <v>54</v>
      </c>
      <c r="B1905" t="s">
        <v>32</v>
      </c>
      <c r="C1905">
        <v>59</v>
      </c>
      <c r="D1905">
        <v>492</v>
      </c>
      <c r="E1905">
        <v>24</v>
      </c>
      <c r="F1905">
        <v>81</v>
      </c>
      <c r="G1905">
        <v>89.990000000000009</v>
      </c>
      <c r="H1905">
        <v>2159.7600000000002</v>
      </c>
      <c r="I1905">
        <v>13.96428571</v>
      </c>
      <c r="J1905">
        <v>3</v>
      </c>
      <c r="K1905">
        <v>250</v>
      </c>
      <c r="L1905">
        <v>4.0999999999999996</v>
      </c>
      <c r="M1905">
        <v>22</v>
      </c>
      <c r="N1905">
        <v>9</v>
      </c>
      <c r="O1905">
        <v>2</v>
      </c>
      <c r="P1905">
        <v>10</v>
      </c>
      <c r="Q1905">
        <v>2017</v>
      </c>
      <c r="R1905">
        <v>16.438356160000001</v>
      </c>
      <c r="S1905">
        <v>3960</v>
      </c>
      <c r="T1905">
        <v>23.99</v>
      </c>
      <c r="U1905">
        <v>4.3</v>
      </c>
      <c r="V1905">
        <v>13.13666667</v>
      </c>
      <c r="W1905">
        <v>89.99</v>
      </c>
      <c r="X1905">
        <v>4.0999999999999996</v>
      </c>
      <c r="Y1905">
        <v>16.56291667</v>
      </c>
      <c r="Z1905">
        <v>58.99</v>
      </c>
      <c r="AA1905">
        <v>3.9</v>
      </c>
      <c r="AB1905">
        <v>19.065263160000001</v>
      </c>
      <c r="AC1905">
        <v>89.99</v>
      </c>
      <c r="AD1905" s="1">
        <v>42751</v>
      </c>
      <c r="AE1905" t="s">
        <v>115</v>
      </c>
    </row>
    <row r="1906" spans="1:31" x14ac:dyDescent="0.3">
      <c r="A1906" t="s">
        <v>46</v>
      </c>
      <c r="B1906" t="s">
        <v>40</v>
      </c>
      <c r="C1906">
        <v>33</v>
      </c>
      <c r="D1906">
        <v>897</v>
      </c>
      <c r="E1906">
        <v>8</v>
      </c>
      <c r="F1906">
        <v>22</v>
      </c>
      <c r="G1906">
        <v>129.99</v>
      </c>
      <c r="H1906">
        <v>1039.92</v>
      </c>
      <c r="I1906">
        <v>18.778749999999999</v>
      </c>
      <c r="J1906">
        <v>1</v>
      </c>
      <c r="K1906">
        <v>1600</v>
      </c>
      <c r="L1906">
        <v>4.3</v>
      </c>
      <c r="M1906">
        <v>23</v>
      </c>
      <c r="N1906">
        <v>8</v>
      </c>
      <c r="O1906">
        <v>1</v>
      </c>
      <c r="P1906">
        <v>3</v>
      </c>
      <c r="Q1906">
        <v>2017</v>
      </c>
      <c r="R1906">
        <v>9.8536036039999999</v>
      </c>
      <c r="S1906">
        <v>15750</v>
      </c>
      <c r="T1906">
        <v>99.99</v>
      </c>
      <c r="U1906">
        <v>4.2</v>
      </c>
      <c r="V1906">
        <v>16.644285709999998</v>
      </c>
      <c r="W1906">
        <v>129.99</v>
      </c>
      <c r="X1906">
        <v>4.3</v>
      </c>
      <c r="Y1906">
        <v>18.778749999999999</v>
      </c>
      <c r="Z1906">
        <v>129.99</v>
      </c>
      <c r="AA1906">
        <v>4.3</v>
      </c>
      <c r="AB1906">
        <v>18.778749999999999</v>
      </c>
      <c r="AC1906">
        <v>129.94</v>
      </c>
      <c r="AD1906" s="1">
        <v>42749</v>
      </c>
      <c r="AE1906" t="s">
        <v>115</v>
      </c>
    </row>
    <row r="1907" spans="1:31" x14ac:dyDescent="0.3">
      <c r="A1907" t="s">
        <v>57</v>
      </c>
      <c r="B1907" t="s">
        <v>40</v>
      </c>
      <c r="C1907">
        <v>54</v>
      </c>
      <c r="D1907">
        <v>995</v>
      </c>
      <c r="E1907">
        <v>14</v>
      </c>
      <c r="F1907">
        <v>42</v>
      </c>
      <c r="G1907">
        <v>99.99</v>
      </c>
      <c r="H1907">
        <v>1399.86</v>
      </c>
      <c r="I1907">
        <v>19.912142859999999</v>
      </c>
      <c r="J1907">
        <v>1</v>
      </c>
      <c r="K1907">
        <v>4475</v>
      </c>
      <c r="L1907">
        <v>4.3</v>
      </c>
      <c r="M1907">
        <v>21</v>
      </c>
      <c r="N1907">
        <v>10</v>
      </c>
      <c r="O1907">
        <v>1</v>
      </c>
      <c r="P1907">
        <v>7</v>
      </c>
      <c r="Q1907">
        <v>2017</v>
      </c>
      <c r="R1907">
        <v>19.178082190000001</v>
      </c>
      <c r="S1907">
        <v>32736</v>
      </c>
      <c r="T1907">
        <v>99.99</v>
      </c>
      <c r="U1907">
        <v>4.2</v>
      </c>
      <c r="V1907">
        <v>16.529090910000001</v>
      </c>
      <c r="W1907">
        <v>129.99</v>
      </c>
      <c r="X1907">
        <v>4.3</v>
      </c>
      <c r="Y1907">
        <v>18.715624999999999</v>
      </c>
      <c r="Z1907">
        <v>99.99</v>
      </c>
      <c r="AA1907">
        <v>4.3</v>
      </c>
      <c r="AB1907">
        <v>19.912142859999999</v>
      </c>
      <c r="AC1907">
        <v>99.99</v>
      </c>
      <c r="AD1907" s="1">
        <v>42749</v>
      </c>
      <c r="AE1907" t="s">
        <v>122</v>
      </c>
    </row>
    <row r="1908" spans="1:31" x14ac:dyDescent="0.3">
      <c r="A1908" t="s">
        <v>63</v>
      </c>
      <c r="B1908" t="s">
        <v>30</v>
      </c>
      <c r="C1908">
        <v>59</v>
      </c>
      <c r="D1908">
        <v>1893</v>
      </c>
      <c r="E1908">
        <v>6</v>
      </c>
      <c r="F1908">
        <v>17</v>
      </c>
      <c r="G1908">
        <v>139.99</v>
      </c>
      <c r="H1908">
        <v>839.94</v>
      </c>
      <c r="I1908">
        <v>48.108333330000001</v>
      </c>
      <c r="J1908">
        <v>1</v>
      </c>
      <c r="K1908">
        <v>6550</v>
      </c>
      <c r="L1908">
        <v>4.2</v>
      </c>
      <c r="M1908">
        <v>21</v>
      </c>
      <c r="N1908">
        <v>10</v>
      </c>
      <c r="O1908">
        <v>1</v>
      </c>
      <c r="P1908">
        <v>7</v>
      </c>
      <c r="Q1908">
        <v>2017</v>
      </c>
      <c r="R1908">
        <v>4.9617346939999996</v>
      </c>
      <c r="S1908">
        <v>8000</v>
      </c>
      <c r="T1908">
        <v>139.99</v>
      </c>
      <c r="U1908">
        <v>4.2</v>
      </c>
      <c r="V1908">
        <v>48.108333330000001</v>
      </c>
      <c r="W1908">
        <v>139.99</v>
      </c>
      <c r="X1908">
        <v>4.2</v>
      </c>
      <c r="Y1908">
        <v>48.108333330000001</v>
      </c>
      <c r="Z1908">
        <v>139.99</v>
      </c>
      <c r="AA1908">
        <v>4.2</v>
      </c>
      <c r="AB1908">
        <v>48.108333330000001</v>
      </c>
      <c r="AC1908">
        <v>159.99</v>
      </c>
      <c r="AD1908" s="1">
        <v>42749</v>
      </c>
      <c r="AE1908" t="s">
        <v>123</v>
      </c>
    </row>
    <row r="1909" spans="1:31" x14ac:dyDescent="0.3">
      <c r="A1909" t="s">
        <v>61</v>
      </c>
      <c r="B1909" t="s">
        <v>36</v>
      </c>
      <c r="C1909">
        <v>33</v>
      </c>
      <c r="D1909">
        <v>2188</v>
      </c>
      <c r="E1909">
        <v>3</v>
      </c>
      <c r="F1909">
        <v>17</v>
      </c>
      <c r="G1909">
        <v>179.99</v>
      </c>
      <c r="H1909">
        <v>539.97</v>
      </c>
      <c r="I1909">
        <v>36.643333329999997</v>
      </c>
      <c r="J1909">
        <v>2</v>
      </c>
      <c r="K1909">
        <v>7650</v>
      </c>
      <c r="L1909">
        <v>4.2</v>
      </c>
      <c r="M1909">
        <v>20</v>
      </c>
      <c r="N1909">
        <v>10</v>
      </c>
      <c r="O1909">
        <v>2</v>
      </c>
      <c r="P1909">
        <v>4</v>
      </c>
      <c r="Q1909">
        <v>2017</v>
      </c>
      <c r="R1909">
        <v>10.801282049999999</v>
      </c>
      <c r="S1909">
        <v>8000</v>
      </c>
      <c r="T1909">
        <v>179.99</v>
      </c>
      <c r="U1909">
        <v>4.2</v>
      </c>
      <c r="V1909">
        <v>36.643333329999997</v>
      </c>
      <c r="W1909">
        <v>179.99</v>
      </c>
      <c r="X1909">
        <v>4.2</v>
      </c>
      <c r="Y1909">
        <v>36.643333329999997</v>
      </c>
      <c r="Z1909">
        <v>179.99</v>
      </c>
      <c r="AA1909">
        <v>4.2</v>
      </c>
      <c r="AB1909">
        <v>36.643333329999997</v>
      </c>
      <c r="AC1909">
        <v>179.94</v>
      </c>
      <c r="AD1909" s="1">
        <v>42749</v>
      </c>
      <c r="AE1909" t="s">
        <v>123</v>
      </c>
    </row>
    <row r="1910" spans="1:31" x14ac:dyDescent="0.3">
      <c r="A1910" t="s">
        <v>44</v>
      </c>
      <c r="B1910" t="s">
        <v>33</v>
      </c>
      <c r="C1910">
        <v>46</v>
      </c>
      <c r="D1910">
        <v>501</v>
      </c>
      <c r="E1910">
        <v>9</v>
      </c>
      <c r="F1910">
        <v>91</v>
      </c>
      <c r="G1910">
        <v>345.70666666666671</v>
      </c>
      <c r="H1910">
        <v>3111.36</v>
      </c>
      <c r="I1910">
        <v>14.275555560000001</v>
      </c>
      <c r="J1910">
        <v>4</v>
      </c>
      <c r="K1910">
        <v>363</v>
      </c>
      <c r="L1910">
        <v>3.7</v>
      </c>
      <c r="M1910">
        <v>22</v>
      </c>
      <c r="N1910">
        <v>8</v>
      </c>
      <c r="O1910">
        <v>4</v>
      </c>
      <c r="P1910">
        <v>11</v>
      </c>
      <c r="Q1910">
        <v>2017</v>
      </c>
      <c r="R1910">
        <v>27.272727270000001</v>
      </c>
      <c r="S1910">
        <v>3042</v>
      </c>
      <c r="T1910">
        <v>133</v>
      </c>
      <c r="U1910">
        <v>4.2</v>
      </c>
      <c r="V1910">
        <v>19.916666670000001</v>
      </c>
      <c r="W1910">
        <v>108</v>
      </c>
      <c r="X1910">
        <v>4.2</v>
      </c>
      <c r="Y1910">
        <v>15.908461539999999</v>
      </c>
      <c r="Z1910">
        <v>174.43333329999999</v>
      </c>
      <c r="AA1910">
        <v>3.8</v>
      </c>
      <c r="AB1910">
        <v>20.992777780000001</v>
      </c>
      <c r="AC1910">
        <v>346.15800000000002</v>
      </c>
      <c r="AD1910" s="1">
        <v>42749</v>
      </c>
      <c r="AE1910" t="s">
        <v>115</v>
      </c>
    </row>
    <row r="1911" spans="1:31" x14ac:dyDescent="0.3">
      <c r="A1911" t="s">
        <v>61</v>
      </c>
      <c r="B1911" t="s">
        <v>36</v>
      </c>
      <c r="C1911">
        <v>33</v>
      </c>
      <c r="D1911">
        <v>2188</v>
      </c>
      <c r="E1911">
        <v>2</v>
      </c>
      <c r="F1911">
        <v>115</v>
      </c>
      <c r="G1911">
        <v>179.99</v>
      </c>
      <c r="H1911">
        <v>359.98</v>
      </c>
      <c r="I1911">
        <v>26.88</v>
      </c>
      <c r="J1911">
        <v>2</v>
      </c>
      <c r="K1911">
        <v>7650</v>
      </c>
      <c r="L1911">
        <v>4.2</v>
      </c>
      <c r="M1911">
        <v>21</v>
      </c>
      <c r="N1911">
        <v>9</v>
      </c>
      <c r="O1911">
        <v>1</v>
      </c>
      <c r="P1911">
        <v>9</v>
      </c>
      <c r="Q1911">
        <v>2017</v>
      </c>
      <c r="R1911">
        <v>5</v>
      </c>
      <c r="S1911">
        <v>8000</v>
      </c>
      <c r="T1911">
        <v>59.9</v>
      </c>
      <c r="U1911">
        <v>4.0999999999999996</v>
      </c>
      <c r="V1911">
        <v>17.187027029999999</v>
      </c>
      <c r="W1911">
        <v>59.9</v>
      </c>
      <c r="X1911">
        <v>4.2</v>
      </c>
      <c r="Y1911">
        <v>16.811764709999999</v>
      </c>
      <c r="Z1911">
        <v>59.9</v>
      </c>
      <c r="AA1911">
        <v>4.0999999999999996</v>
      </c>
      <c r="AB1911">
        <v>16.29461538</v>
      </c>
      <c r="AC1911">
        <v>179.94</v>
      </c>
      <c r="AD1911" s="1">
        <v>42748</v>
      </c>
      <c r="AE1911" t="s">
        <v>114</v>
      </c>
    </row>
    <row r="1912" spans="1:31" x14ac:dyDescent="0.3">
      <c r="A1912" t="s">
        <v>51</v>
      </c>
      <c r="B1912" t="s">
        <v>36</v>
      </c>
      <c r="C1912">
        <v>57</v>
      </c>
      <c r="D1912">
        <v>339</v>
      </c>
      <c r="E1912">
        <v>11</v>
      </c>
      <c r="F1912">
        <v>146</v>
      </c>
      <c r="G1912">
        <v>59.9</v>
      </c>
      <c r="H1912">
        <v>658.9</v>
      </c>
      <c r="I1912">
        <v>14.807272729999999</v>
      </c>
      <c r="J1912">
        <v>2</v>
      </c>
      <c r="K1912">
        <v>1800</v>
      </c>
      <c r="L1912">
        <v>4.2</v>
      </c>
      <c r="M1912">
        <v>22</v>
      </c>
      <c r="N1912">
        <v>9</v>
      </c>
      <c r="O1912">
        <v>2</v>
      </c>
      <c r="P1912">
        <v>10</v>
      </c>
      <c r="Q1912">
        <v>2017</v>
      </c>
      <c r="R1912">
        <v>18.96551724</v>
      </c>
      <c r="S1912">
        <v>32560</v>
      </c>
      <c r="T1912">
        <v>59.9</v>
      </c>
      <c r="U1912">
        <v>4.0999999999999996</v>
      </c>
      <c r="V1912">
        <v>18.065897440000001</v>
      </c>
      <c r="W1912">
        <v>59.9</v>
      </c>
      <c r="X1912">
        <v>4.2</v>
      </c>
      <c r="Y1912">
        <v>17.595483869999999</v>
      </c>
      <c r="Z1912">
        <v>59.9</v>
      </c>
      <c r="AA1912">
        <v>4.0999999999999996</v>
      </c>
      <c r="AB1912">
        <v>16.814166669999999</v>
      </c>
      <c r="AC1912">
        <v>59.9</v>
      </c>
      <c r="AD1912" s="1">
        <v>42748</v>
      </c>
      <c r="AE1912" t="s">
        <v>123</v>
      </c>
    </row>
    <row r="1913" spans="1:31" x14ac:dyDescent="0.3">
      <c r="A1913" t="s">
        <v>42</v>
      </c>
      <c r="B1913" t="s">
        <v>32</v>
      </c>
      <c r="C1913">
        <v>59</v>
      </c>
      <c r="D1913">
        <v>492</v>
      </c>
      <c r="E1913">
        <v>1</v>
      </c>
      <c r="F1913">
        <v>9</v>
      </c>
      <c r="G1913">
        <v>64.989999999999995</v>
      </c>
      <c r="H1913">
        <v>64.989999999999995</v>
      </c>
      <c r="I1913">
        <v>11.06</v>
      </c>
      <c r="J1913">
        <v>2</v>
      </c>
      <c r="K1913">
        <v>200</v>
      </c>
      <c r="L1913">
        <v>3.9</v>
      </c>
      <c r="M1913">
        <v>22</v>
      </c>
      <c r="N1913">
        <v>9</v>
      </c>
      <c r="O1913">
        <v>1</v>
      </c>
      <c r="P1913">
        <v>1</v>
      </c>
      <c r="Q1913">
        <v>2017</v>
      </c>
      <c r="R1913">
        <v>5.6428571429999996</v>
      </c>
      <c r="S1913">
        <v>3960</v>
      </c>
      <c r="T1913">
        <v>64.989999999999995</v>
      </c>
      <c r="U1913">
        <v>3.9</v>
      </c>
      <c r="V1913">
        <v>11.06</v>
      </c>
      <c r="W1913">
        <v>64.989999999999995</v>
      </c>
      <c r="X1913">
        <v>3.9</v>
      </c>
      <c r="Y1913">
        <v>11.06</v>
      </c>
      <c r="Z1913">
        <v>64.989999999999995</v>
      </c>
      <c r="AA1913">
        <v>3.9</v>
      </c>
      <c r="AB1913">
        <v>11.06</v>
      </c>
      <c r="AC1913">
        <v>64.94</v>
      </c>
      <c r="AD1913" s="1">
        <v>42747</v>
      </c>
      <c r="AE1913" t="s">
        <v>123</v>
      </c>
    </row>
    <row r="1914" spans="1:31" x14ac:dyDescent="0.3">
      <c r="A1914" t="s">
        <v>38</v>
      </c>
      <c r="B1914" t="s">
        <v>33</v>
      </c>
      <c r="C1914">
        <v>58</v>
      </c>
      <c r="D1914">
        <v>3006</v>
      </c>
      <c r="E1914">
        <v>13</v>
      </c>
      <c r="F1914">
        <v>91</v>
      </c>
      <c r="G1914">
        <v>108</v>
      </c>
      <c r="H1914">
        <v>1404</v>
      </c>
      <c r="I1914">
        <v>15.908461539999999</v>
      </c>
      <c r="J1914">
        <v>2</v>
      </c>
      <c r="K1914">
        <v>1000</v>
      </c>
      <c r="L1914">
        <v>4.2</v>
      </c>
      <c r="M1914">
        <v>22</v>
      </c>
      <c r="N1914">
        <v>8</v>
      </c>
      <c r="O1914">
        <v>4</v>
      </c>
      <c r="P1914">
        <v>11</v>
      </c>
      <c r="Q1914">
        <v>2017</v>
      </c>
      <c r="R1914">
        <v>50</v>
      </c>
      <c r="S1914">
        <v>7632</v>
      </c>
      <c r="T1914">
        <v>133</v>
      </c>
      <c r="U1914">
        <v>4.2</v>
      </c>
      <c r="V1914">
        <v>19.916666670000001</v>
      </c>
      <c r="W1914">
        <v>108</v>
      </c>
      <c r="X1914">
        <v>4.2</v>
      </c>
      <c r="Y1914">
        <v>15.908461539999999</v>
      </c>
      <c r="Z1914">
        <v>174.43333329999999</v>
      </c>
      <c r="AA1914">
        <v>3.8</v>
      </c>
      <c r="AB1914">
        <v>20.992777780000001</v>
      </c>
      <c r="AC1914">
        <v>107.95</v>
      </c>
      <c r="AD1914" s="1">
        <v>42747</v>
      </c>
      <c r="AE1914" t="s">
        <v>122</v>
      </c>
    </row>
    <row r="1915" spans="1:31" x14ac:dyDescent="0.3">
      <c r="A1915" t="s">
        <v>47</v>
      </c>
      <c r="B1915" t="s">
        <v>32</v>
      </c>
      <c r="C1915">
        <v>51</v>
      </c>
      <c r="D1915">
        <v>625</v>
      </c>
      <c r="E1915">
        <v>8</v>
      </c>
      <c r="F1915">
        <v>9</v>
      </c>
      <c r="G1915">
        <v>349.9</v>
      </c>
      <c r="H1915">
        <v>2799.2</v>
      </c>
      <c r="I1915">
        <v>22.901250000000001</v>
      </c>
      <c r="J1915">
        <v>1</v>
      </c>
      <c r="K1915">
        <v>900</v>
      </c>
      <c r="L1915">
        <v>4.3</v>
      </c>
      <c r="M1915">
        <v>22</v>
      </c>
      <c r="N1915">
        <v>9</v>
      </c>
      <c r="O1915">
        <v>1</v>
      </c>
      <c r="P1915">
        <v>1</v>
      </c>
      <c r="Q1915">
        <v>2017</v>
      </c>
      <c r="R1915">
        <v>12.77173913</v>
      </c>
      <c r="S1915">
        <v>11400</v>
      </c>
      <c r="T1915">
        <v>349.9</v>
      </c>
      <c r="U1915">
        <v>4.3</v>
      </c>
      <c r="V1915">
        <v>22.901250000000001</v>
      </c>
      <c r="W1915">
        <v>349.9</v>
      </c>
      <c r="X1915">
        <v>4.3</v>
      </c>
      <c r="Y1915">
        <v>22.901250000000001</v>
      </c>
      <c r="Z1915">
        <v>64.989999999999995</v>
      </c>
      <c r="AA1915">
        <v>3.9</v>
      </c>
      <c r="AB1915">
        <v>11.06</v>
      </c>
      <c r="AC1915">
        <v>349.85</v>
      </c>
      <c r="AD1915" s="1">
        <v>42746</v>
      </c>
      <c r="AE1915" t="s">
        <v>114</v>
      </c>
    </row>
    <row r="1916" spans="1:31" x14ac:dyDescent="0.3">
      <c r="A1916" t="s">
        <v>56</v>
      </c>
      <c r="B1916" t="s">
        <v>36</v>
      </c>
      <c r="C1916">
        <v>57</v>
      </c>
      <c r="D1916">
        <v>366</v>
      </c>
      <c r="E1916">
        <v>23</v>
      </c>
      <c r="F1916">
        <v>113</v>
      </c>
      <c r="G1916">
        <v>59.9</v>
      </c>
      <c r="H1916">
        <v>1377.7</v>
      </c>
      <c r="I1916">
        <v>18.05043478</v>
      </c>
      <c r="J1916">
        <v>2</v>
      </c>
      <c r="K1916">
        <v>1650</v>
      </c>
      <c r="L1916">
        <v>4.0999999999999996</v>
      </c>
      <c r="M1916">
        <v>23</v>
      </c>
      <c r="N1916">
        <v>8</v>
      </c>
      <c r="O1916">
        <v>1</v>
      </c>
      <c r="P1916">
        <v>8</v>
      </c>
      <c r="Q1916">
        <v>2017</v>
      </c>
      <c r="R1916">
        <v>7.3870281770000004</v>
      </c>
      <c r="S1916">
        <v>19800</v>
      </c>
      <c r="T1916">
        <v>59.9</v>
      </c>
      <c r="U1916">
        <v>4.0999999999999996</v>
      </c>
      <c r="V1916">
        <v>18.162307689999999</v>
      </c>
      <c r="W1916">
        <v>59.9</v>
      </c>
      <c r="X1916">
        <v>4.2</v>
      </c>
      <c r="Y1916">
        <v>17.68111111</v>
      </c>
      <c r="Z1916">
        <v>59.9</v>
      </c>
      <c r="AA1916">
        <v>4.0999999999999996</v>
      </c>
      <c r="AB1916">
        <v>18.05043478</v>
      </c>
      <c r="AC1916">
        <v>59.9</v>
      </c>
      <c r="AD1916" s="1">
        <v>42746</v>
      </c>
      <c r="AE1916" t="s">
        <v>123</v>
      </c>
    </row>
    <row r="1917" spans="1:31" x14ac:dyDescent="0.3">
      <c r="A1917" t="s">
        <v>51</v>
      </c>
      <c r="B1917" t="s">
        <v>36</v>
      </c>
      <c r="C1917">
        <v>57</v>
      </c>
      <c r="D1917">
        <v>339</v>
      </c>
      <c r="E1917">
        <v>11</v>
      </c>
      <c r="F1917">
        <v>146</v>
      </c>
      <c r="G1917">
        <v>59.9</v>
      </c>
      <c r="H1917">
        <v>658.9</v>
      </c>
      <c r="I1917">
        <v>14.807272729999999</v>
      </c>
      <c r="J1917">
        <v>2</v>
      </c>
      <c r="K1917">
        <v>1800</v>
      </c>
      <c r="L1917">
        <v>4.2</v>
      </c>
      <c r="M1917">
        <v>22</v>
      </c>
      <c r="N1917">
        <v>9</v>
      </c>
      <c r="O1917">
        <v>2</v>
      </c>
      <c r="P1917">
        <v>10</v>
      </c>
      <c r="Q1917">
        <v>2017</v>
      </c>
      <c r="R1917">
        <v>18.96551724</v>
      </c>
      <c r="S1917">
        <v>32560</v>
      </c>
      <c r="T1917">
        <v>59.9</v>
      </c>
      <c r="U1917">
        <v>4.0999999999999996</v>
      </c>
      <c r="V1917">
        <v>18.065897440000001</v>
      </c>
      <c r="W1917">
        <v>59.9</v>
      </c>
      <c r="X1917">
        <v>4.2</v>
      </c>
      <c r="Y1917">
        <v>17.595483869999999</v>
      </c>
      <c r="Z1917">
        <v>59.9</v>
      </c>
      <c r="AA1917">
        <v>4.0999999999999996</v>
      </c>
      <c r="AB1917">
        <v>16.814166669999999</v>
      </c>
      <c r="AC1917">
        <v>59.9</v>
      </c>
      <c r="AD1917" s="1">
        <v>42746</v>
      </c>
      <c r="AE1917" t="s">
        <v>123</v>
      </c>
    </row>
    <row r="1918" spans="1:31" x14ac:dyDescent="0.3">
      <c r="A1918" t="s">
        <v>38</v>
      </c>
      <c r="B1918" t="s">
        <v>33</v>
      </c>
      <c r="C1918">
        <v>58</v>
      </c>
      <c r="D1918">
        <v>3006</v>
      </c>
      <c r="E1918">
        <v>13</v>
      </c>
      <c r="F1918">
        <v>91</v>
      </c>
      <c r="G1918">
        <v>108</v>
      </c>
      <c r="H1918">
        <v>1404</v>
      </c>
      <c r="I1918">
        <v>15.908461539999999</v>
      </c>
      <c r="J1918">
        <v>2</v>
      </c>
      <c r="K1918">
        <v>1000</v>
      </c>
      <c r="L1918">
        <v>4.2</v>
      </c>
      <c r="M1918">
        <v>22</v>
      </c>
      <c r="N1918">
        <v>8</v>
      </c>
      <c r="O1918">
        <v>4</v>
      </c>
      <c r="P1918">
        <v>11</v>
      </c>
      <c r="Q1918">
        <v>2017</v>
      </c>
      <c r="R1918">
        <v>50</v>
      </c>
      <c r="S1918">
        <v>7632</v>
      </c>
      <c r="T1918">
        <v>133</v>
      </c>
      <c r="U1918">
        <v>4.2</v>
      </c>
      <c r="V1918">
        <v>19.916666670000001</v>
      </c>
      <c r="W1918">
        <v>108</v>
      </c>
      <c r="X1918">
        <v>4.2</v>
      </c>
      <c r="Y1918">
        <v>15.908461539999999</v>
      </c>
      <c r="Z1918">
        <v>174.43333329999999</v>
      </c>
      <c r="AA1918">
        <v>3.8</v>
      </c>
      <c r="AB1918">
        <v>20.992777780000001</v>
      </c>
      <c r="AC1918">
        <v>107.95</v>
      </c>
      <c r="AD1918" s="1">
        <v>42746</v>
      </c>
      <c r="AE1918" t="s">
        <v>122</v>
      </c>
    </row>
    <row r="1919" spans="1:31" x14ac:dyDescent="0.3">
      <c r="A1919" t="s">
        <v>61</v>
      </c>
      <c r="B1919" t="s">
        <v>36</v>
      </c>
      <c r="C1919">
        <v>33</v>
      </c>
      <c r="D1919">
        <v>2188</v>
      </c>
      <c r="E1919">
        <v>6</v>
      </c>
      <c r="F1919">
        <v>146</v>
      </c>
      <c r="G1919">
        <v>179.99</v>
      </c>
      <c r="H1919">
        <v>1079.94</v>
      </c>
      <c r="I1919">
        <v>36.756666670000001</v>
      </c>
      <c r="J1919">
        <v>2</v>
      </c>
      <c r="K1919">
        <v>7650</v>
      </c>
      <c r="L1919">
        <v>4.2</v>
      </c>
      <c r="M1919">
        <v>22</v>
      </c>
      <c r="N1919">
        <v>9</v>
      </c>
      <c r="O1919">
        <v>2</v>
      </c>
      <c r="P1919">
        <v>10</v>
      </c>
      <c r="Q1919">
        <v>2017</v>
      </c>
      <c r="R1919">
        <v>15</v>
      </c>
      <c r="S1919">
        <v>8000</v>
      </c>
      <c r="T1919">
        <v>59.9</v>
      </c>
      <c r="U1919">
        <v>4.0999999999999996</v>
      </c>
      <c r="V1919">
        <v>18.065897440000001</v>
      </c>
      <c r="W1919">
        <v>59.9</v>
      </c>
      <c r="X1919">
        <v>4.2</v>
      </c>
      <c r="Y1919">
        <v>17.595483869999999</v>
      </c>
      <c r="Z1919">
        <v>59.9</v>
      </c>
      <c r="AA1919">
        <v>4.0999999999999996</v>
      </c>
      <c r="AB1919">
        <v>16.814166669999999</v>
      </c>
      <c r="AC1919">
        <v>179.99</v>
      </c>
      <c r="AD1919" s="1">
        <v>42745</v>
      </c>
      <c r="AE1919" t="s">
        <v>114</v>
      </c>
    </row>
    <row r="1920" spans="1:31" x14ac:dyDescent="0.3">
      <c r="A1920" t="s">
        <v>75</v>
      </c>
      <c r="B1920" t="s">
        <v>30</v>
      </c>
      <c r="C1920">
        <v>42</v>
      </c>
      <c r="D1920">
        <v>363</v>
      </c>
      <c r="E1920">
        <v>15</v>
      </c>
      <c r="F1920">
        <v>11</v>
      </c>
      <c r="G1920">
        <v>181.04666666666665</v>
      </c>
      <c r="H1920">
        <v>2715.7</v>
      </c>
      <c r="I1920">
        <v>18.754666669999999</v>
      </c>
      <c r="J1920">
        <v>1</v>
      </c>
      <c r="K1920">
        <v>922</v>
      </c>
      <c r="L1920">
        <v>4.2</v>
      </c>
      <c r="M1920">
        <v>23</v>
      </c>
      <c r="N1920">
        <v>8</v>
      </c>
      <c r="O1920">
        <v>1</v>
      </c>
      <c r="P1920">
        <v>5</v>
      </c>
      <c r="Q1920">
        <v>2017</v>
      </c>
      <c r="R1920">
        <v>15.78947368</v>
      </c>
      <c r="S1920">
        <v>7650</v>
      </c>
      <c r="T1920">
        <v>178.0571429</v>
      </c>
      <c r="U1920">
        <v>4.2</v>
      </c>
      <c r="V1920">
        <v>18.754666669999999</v>
      </c>
      <c r="W1920">
        <v>178.0571429</v>
      </c>
      <c r="X1920">
        <v>4.2</v>
      </c>
      <c r="Y1920">
        <v>18.754666669999999</v>
      </c>
      <c r="Z1920">
        <v>178.0571429</v>
      </c>
      <c r="AA1920">
        <v>4.2</v>
      </c>
      <c r="AB1920">
        <v>18.754666669999999</v>
      </c>
      <c r="AC1920">
        <v>178.00714289999999</v>
      </c>
      <c r="AD1920" s="1">
        <v>42744</v>
      </c>
      <c r="AE1920" t="s">
        <v>115</v>
      </c>
    </row>
    <row r="1921" spans="1:31" x14ac:dyDescent="0.3">
      <c r="A1921" t="s">
        <v>47</v>
      </c>
      <c r="B1921" t="s">
        <v>32</v>
      </c>
      <c r="C1921">
        <v>51</v>
      </c>
      <c r="D1921">
        <v>625</v>
      </c>
      <c r="E1921">
        <v>8</v>
      </c>
      <c r="F1921">
        <v>9</v>
      </c>
      <c r="G1921">
        <v>349.9</v>
      </c>
      <c r="H1921">
        <v>2799.2</v>
      </c>
      <c r="I1921">
        <v>22.901250000000001</v>
      </c>
      <c r="J1921">
        <v>1</v>
      </c>
      <c r="K1921">
        <v>900</v>
      </c>
      <c r="L1921">
        <v>4.3</v>
      </c>
      <c r="M1921">
        <v>22</v>
      </c>
      <c r="N1921">
        <v>9</v>
      </c>
      <c r="O1921">
        <v>1</v>
      </c>
      <c r="P1921">
        <v>1</v>
      </c>
      <c r="Q1921">
        <v>2017</v>
      </c>
      <c r="R1921">
        <v>12.77173913</v>
      </c>
      <c r="S1921">
        <v>11400</v>
      </c>
      <c r="T1921">
        <v>349.9</v>
      </c>
      <c r="U1921">
        <v>4.3</v>
      </c>
      <c r="V1921">
        <v>22.901250000000001</v>
      </c>
      <c r="W1921">
        <v>349.9</v>
      </c>
      <c r="X1921">
        <v>4.3</v>
      </c>
      <c r="Y1921">
        <v>22.901250000000001</v>
      </c>
      <c r="Z1921">
        <v>64.989999999999995</v>
      </c>
      <c r="AA1921">
        <v>3.9</v>
      </c>
      <c r="AB1921">
        <v>11.06</v>
      </c>
      <c r="AC1921">
        <v>349.85</v>
      </c>
      <c r="AD1921" s="1">
        <v>42744</v>
      </c>
      <c r="AE1921" t="s">
        <v>114</v>
      </c>
    </row>
    <row r="1922" spans="1:31" x14ac:dyDescent="0.3">
      <c r="A1922" t="s">
        <v>42</v>
      </c>
      <c r="B1922" t="s">
        <v>32</v>
      </c>
      <c r="C1922">
        <v>59</v>
      </c>
      <c r="D1922">
        <v>492</v>
      </c>
      <c r="E1922">
        <v>22</v>
      </c>
      <c r="F1922">
        <v>82</v>
      </c>
      <c r="G1922">
        <v>58.99</v>
      </c>
      <c r="H1922">
        <v>1297.78</v>
      </c>
      <c r="I1922">
        <v>16.240909089999999</v>
      </c>
      <c r="J1922">
        <v>2</v>
      </c>
      <c r="K1922">
        <v>200</v>
      </c>
      <c r="L1922">
        <v>3.9</v>
      </c>
      <c r="M1922">
        <v>23</v>
      </c>
      <c r="N1922">
        <v>8</v>
      </c>
      <c r="O1922">
        <v>1</v>
      </c>
      <c r="P1922">
        <v>8</v>
      </c>
      <c r="Q1922">
        <v>2017</v>
      </c>
      <c r="R1922">
        <v>8.9642857140000007</v>
      </c>
      <c r="S1922">
        <v>3960</v>
      </c>
      <c r="T1922">
        <v>23.39740741</v>
      </c>
      <c r="U1922">
        <v>4.3</v>
      </c>
      <c r="V1922">
        <v>14.27678571</v>
      </c>
      <c r="W1922">
        <v>89.99</v>
      </c>
      <c r="X1922">
        <v>4.0999999999999996</v>
      </c>
      <c r="Y1922">
        <v>13.410555560000001</v>
      </c>
      <c r="Z1922">
        <v>58.99</v>
      </c>
      <c r="AA1922">
        <v>3.9</v>
      </c>
      <c r="AB1922">
        <v>16.240909089999999</v>
      </c>
      <c r="AC1922">
        <v>59.256666670000001</v>
      </c>
      <c r="AD1922" s="1">
        <v>42744</v>
      </c>
      <c r="AE1922" t="s">
        <v>115</v>
      </c>
    </row>
    <row r="1923" spans="1:31" x14ac:dyDescent="0.3">
      <c r="A1923" t="s">
        <v>51</v>
      </c>
      <c r="B1923" t="s">
        <v>36</v>
      </c>
      <c r="C1923">
        <v>57</v>
      </c>
      <c r="D1923">
        <v>339</v>
      </c>
      <c r="E1923">
        <v>1</v>
      </c>
      <c r="F1923">
        <v>34</v>
      </c>
      <c r="G1923">
        <v>59.9</v>
      </c>
      <c r="H1923">
        <v>59.9</v>
      </c>
      <c r="I1923">
        <v>13.44</v>
      </c>
      <c r="J1923">
        <v>2</v>
      </c>
      <c r="K1923">
        <v>1800</v>
      </c>
      <c r="L1923">
        <v>4.2</v>
      </c>
      <c r="M1923">
        <v>23</v>
      </c>
      <c r="N1923">
        <v>8</v>
      </c>
      <c r="O1923">
        <v>1</v>
      </c>
      <c r="P1923">
        <v>5</v>
      </c>
      <c r="Q1923">
        <v>2017</v>
      </c>
      <c r="R1923">
        <v>8.7568058079999993</v>
      </c>
      <c r="S1923">
        <v>32560</v>
      </c>
      <c r="T1923">
        <v>59.9</v>
      </c>
      <c r="U1923">
        <v>4.0999999999999996</v>
      </c>
      <c r="V1923">
        <v>19.732500000000002</v>
      </c>
      <c r="W1923">
        <v>59.9</v>
      </c>
      <c r="X1923">
        <v>4.2</v>
      </c>
      <c r="Y1923">
        <v>26.24666667</v>
      </c>
      <c r="Z1923">
        <v>59.9</v>
      </c>
      <c r="AA1923">
        <v>4.2</v>
      </c>
      <c r="AB1923">
        <v>13.44</v>
      </c>
      <c r="AC1923">
        <v>59.9</v>
      </c>
      <c r="AD1923" s="1">
        <v>42744</v>
      </c>
      <c r="AE1923" t="s">
        <v>123</v>
      </c>
    </row>
    <row r="1924" spans="1:31" x14ac:dyDescent="0.3">
      <c r="A1924" t="s">
        <v>27</v>
      </c>
      <c r="B1924" t="s">
        <v>36</v>
      </c>
      <c r="C1924">
        <v>58</v>
      </c>
      <c r="D1924">
        <v>340</v>
      </c>
      <c r="E1924">
        <v>40</v>
      </c>
      <c r="F1924">
        <v>184</v>
      </c>
      <c r="G1924">
        <v>55.814999999999998</v>
      </c>
      <c r="H1924">
        <v>2232.6</v>
      </c>
      <c r="I1924">
        <v>17.517499999999998</v>
      </c>
      <c r="J1924">
        <v>2</v>
      </c>
      <c r="K1924">
        <v>1500</v>
      </c>
      <c r="L1924">
        <v>4</v>
      </c>
      <c r="M1924">
        <v>21</v>
      </c>
      <c r="N1924">
        <v>10</v>
      </c>
      <c r="O1924">
        <v>1</v>
      </c>
      <c r="P1924">
        <v>12</v>
      </c>
      <c r="Q1924">
        <v>2017</v>
      </c>
      <c r="R1924">
        <v>18.348623849999999</v>
      </c>
      <c r="S1924">
        <v>19800</v>
      </c>
      <c r="T1924">
        <v>55.1</v>
      </c>
      <c r="U1924">
        <v>4.0999999999999996</v>
      </c>
      <c r="V1924">
        <v>15.759607839999999</v>
      </c>
      <c r="W1924">
        <v>55.424999999999997</v>
      </c>
      <c r="X1924">
        <v>4.2</v>
      </c>
      <c r="Y1924">
        <v>19.184374999999999</v>
      </c>
      <c r="Z1924">
        <v>55.75</v>
      </c>
      <c r="AA1924">
        <v>4.0999999999999996</v>
      </c>
      <c r="AB1924">
        <v>17.267272729999998</v>
      </c>
      <c r="AC1924">
        <v>53.379104480000002</v>
      </c>
      <c r="AD1924" s="1">
        <v>42744</v>
      </c>
      <c r="AE1924" t="s">
        <v>115</v>
      </c>
    </row>
    <row r="1925" spans="1:31" x14ac:dyDescent="0.3">
      <c r="A1925" t="s">
        <v>54</v>
      </c>
      <c r="B1925" t="s">
        <v>32</v>
      </c>
      <c r="C1925">
        <v>59</v>
      </c>
      <c r="D1925">
        <v>492</v>
      </c>
      <c r="E1925">
        <v>24</v>
      </c>
      <c r="F1925">
        <v>81</v>
      </c>
      <c r="G1925">
        <v>89.990000000000009</v>
      </c>
      <c r="H1925">
        <v>2159.7600000000002</v>
      </c>
      <c r="I1925">
        <v>13.96428571</v>
      </c>
      <c r="J1925">
        <v>3</v>
      </c>
      <c r="K1925">
        <v>250</v>
      </c>
      <c r="L1925">
        <v>4.0999999999999996</v>
      </c>
      <c r="M1925">
        <v>22</v>
      </c>
      <c r="N1925">
        <v>9</v>
      </c>
      <c r="O1925">
        <v>2</v>
      </c>
      <c r="P1925">
        <v>10</v>
      </c>
      <c r="Q1925">
        <v>2017</v>
      </c>
      <c r="R1925">
        <v>16.438356160000001</v>
      </c>
      <c r="S1925">
        <v>3960</v>
      </c>
      <c r="T1925">
        <v>23.99</v>
      </c>
      <c r="U1925">
        <v>4.3</v>
      </c>
      <c r="V1925">
        <v>13.13666667</v>
      </c>
      <c r="W1925">
        <v>89.99</v>
      </c>
      <c r="X1925">
        <v>4.0999999999999996</v>
      </c>
      <c r="Y1925">
        <v>16.56291667</v>
      </c>
      <c r="Z1925">
        <v>58.99</v>
      </c>
      <c r="AA1925">
        <v>3.9</v>
      </c>
      <c r="AB1925">
        <v>19.065263160000001</v>
      </c>
      <c r="AC1925">
        <v>89.99</v>
      </c>
      <c r="AD1925" s="1">
        <v>42744</v>
      </c>
      <c r="AE1925" t="s">
        <v>115</v>
      </c>
    </row>
    <row r="1926" spans="1:31" x14ac:dyDescent="0.3">
      <c r="A1926" t="s">
        <v>54</v>
      </c>
      <c r="B1926" t="s">
        <v>32</v>
      </c>
      <c r="C1926">
        <v>59</v>
      </c>
      <c r="D1926">
        <v>492</v>
      </c>
      <c r="E1926">
        <v>19</v>
      </c>
      <c r="F1926">
        <v>112</v>
      </c>
      <c r="G1926">
        <v>89.99</v>
      </c>
      <c r="H1926">
        <v>1709.81</v>
      </c>
      <c r="I1926">
        <v>15.89473684</v>
      </c>
      <c r="J1926">
        <v>3</v>
      </c>
      <c r="K1926">
        <v>250</v>
      </c>
      <c r="L1926">
        <v>4.0999999999999996</v>
      </c>
      <c r="M1926">
        <v>21</v>
      </c>
      <c r="N1926">
        <v>10</v>
      </c>
      <c r="O1926">
        <v>1</v>
      </c>
      <c r="P1926">
        <v>12</v>
      </c>
      <c r="Q1926">
        <v>2017</v>
      </c>
      <c r="R1926">
        <v>13.01369863</v>
      </c>
      <c r="S1926">
        <v>3960</v>
      </c>
      <c r="T1926">
        <v>23.99</v>
      </c>
      <c r="U1926">
        <v>4.3</v>
      </c>
      <c r="V1926">
        <v>12.45684211</v>
      </c>
      <c r="W1926">
        <v>89.99</v>
      </c>
      <c r="X1926">
        <v>4.0999999999999996</v>
      </c>
      <c r="Y1926">
        <v>15.89473684</v>
      </c>
      <c r="Z1926">
        <v>58.99</v>
      </c>
      <c r="AA1926">
        <v>3.9</v>
      </c>
      <c r="AB1926">
        <v>16.332222219999998</v>
      </c>
      <c r="AC1926">
        <v>89.99</v>
      </c>
      <c r="AD1926" s="1">
        <v>42743</v>
      </c>
      <c r="AE1926" t="s">
        <v>115</v>
      </c>
    </row>
    <row r="1927" spans="1:31" x14ac:dyDescent="0.3">
      <c r="A1927" t="s">
        <v>45</v>
      </c>
      <c r="B1927" t="s">
        <v>33</v>
      </c>
      <c r="C1927">
        <v>35</v>
      </c>
      <c r="D1927">
        <v>514</v>
      </c>
      <c r="E1927">
        <v>5</v>
      </c>
      <c r="F1927">
        <v>73</v>
      </c>
      <c r="G1927">
        <v>185.95999999999998</v>
      </c>
      <c r="H1927">
        <v>929.8</v>
      </c>
      <c r="I1927">
        <v>18.686</v>
      </c>
      <c r="J1927">
        <v>2</v>
      </c>
      <c r="K1927">
        <v>4338</v>
      </c>
      <c r="L1927">
        <v>3.8</v>
      </c>
      <c r="M1927">
        <v>21</v>
      </c>
      <c r="N1927">
        <v>10</v>
      </c>
      <c r="O1927">
        <v>1</v>
      </c>
      <c r="P1927">
        <v>12</v>
      </c>
      <c r="Q1927">
        <v>2017</v>
      </c>
      <c r="R1927">
        <v>5.8823529409999997</v>
      </c>
      <c r="S1927">
        <v>2856</v>
      </c>
      <c r="T1927">
        <v>149</v>
      </c>
      <c r="U1927">
        <v>4.2</v>
      </c>
      <c r="V1927">
        <v>19.100000000000001</v>
      </c>
      <c r="W1927">
        <v>108</v>
      </c>
      <c r="X1927">
        <v>4.2</v>
      </c>
      <c r="Y1927">
        <v>16.65384615</v>
      </c>
      <c r="Z1927">
        <v>185.96</v>
      </c>
      <c r="AA1927">
        <v>3.8</v>
      </c>
      <c r="AB1927">
        <v>18.686</v>
      </c>
      <c r="AC1927">
        <v>174.43333329999999</v>
      </c>
      <c r="AD1927" s="1">
        <v>42743</v>
      </c>
      <c r="AE1927" t="s">
        <v>115</v>
      </c>
    </row>
    <row r="1928" spans="1:31" x14ac:dyDescent="0.3">
      <c r="A1928" t="s">
        <v>24</v>
      </c>
      <c r="B1928" t="s">
        <v>33</v>
      </c>
      <c r="C1928">
        <v>42</v>
      </c>
      <c r="D1928">
        <v>236</v>
      </c>
      <c r="E1928">
        <v>8</v>
      </c>
      <c r="F1928">
        <v>43</v>
      </c>
      <c r="G1928">
        <v>216.15</v>
      </c>
      <c r="H1928">
        <v>1729.2</v>
      </c>
      <c r="I1928">
        <v>19.100000000000001</v>
      </c>
      <c r="J1928">
        <v>1</v>
      </c>
      <c r="K1928">
        <v>342</v>
      </c>
      <c r="L1928">
        <v>4.0999999999999996</v>
      </c>
      <c r="M1928">
        <v>22</v>
      </c>
      <c r="N1928">
        <v>9</v>
      </c>
      <c r="O1928">
        <v>2</v>
      </c>
      <c r="P1928">
        <v>10</v>
      </c>
      <c r="Q1928">
        <v>2017</v>
      </c>
      <c r="R1928">
        <v>12.121212119999999</v>
      </c>
      <c r="S1928">
        <v>3510</v>
      </c>
      <c r="T1928">
        <v>134.9</v>
      </c>
      <c r="U1928">
        <v>4.2</v>
      </c>
      <c r="V1928">
        <v>6.81</v>
      </c>
      <c r="W1928">
        <v>216.15</v>
      </c>
      <c r="X1928">
        <v>4.0999999999999996</v>
      </c>
      <c r="Y1928">
        <v>19.100000000000001</v>
      </c>
      <c r="Z1928">
        <v>232.49</v>
      </c>
      <c r="AA1928">
        <v>3.8</v>
      </c>
      <c r="AB1928">
        <v>14.2125</v>
      </c>
      <c r="AC1928">
        <v>219.06</v>
      </c>
      <c r="AD1928" s="1">
        <v>42743</v>
      </c>
      <c r="AE1928" t="s">
        <v>114</v>
      </c>
    </row>
    <row r="1929" spans="1:31" x14ac:dyDescent="0.3">
      <c r="A1929" t="s">
        <v>42</v>
      </c>
      <c r="B1929" t="s">
        <v>32</v>
      </c>
      <c r="C1929">
        <v>59</v>
      </c>
      <c r="D1929">
        <v>492</v>
      </c>
      <c r="E1929">
        <v>22</v>
      </c>
      <c r="F1929">
        <v>82</v>
      </c>
      <c r="G1929">
        <v>58.99</v>
      </c>
      <c r="H1929">
        <v>1297.78</v>
      </c>
      <c r="I1929">
        <v>16.240909089999999</v>
      </c>
      <c r="J1929">
        <v>2</v>
      </c>
      <c r="K1929">
        <v>200</v>
      </c>
      <c r="L1929">
        <v>3.9</v>
      </c>
      <c r="M1929">
        <v>23</v>
      </c>
      <c r="N1929">
        <v>8</v>
      </c>
      <c r="O1929">
        <v>1</v>
      </c>
      <c r="P1929">
        <v>8</v>
      </c>
      <c r="Q1929">
        <v>2017</v>
      </c>
      <c r="R1929">
        <v>8.9642857140000007</v>
      </c>
      <c r="S1929">
        <v>3960</v>
      </c>
      <c r="T1929">
        <v>23.39740741</v>
      </c>
      <c r="U1929">
        <v>4.3</v>
      </c>
      <c r="V1929">
        <v>14.27678571</v>
      </c>
      <c r="W1929">
        <v>89.99</v>
      </c>
      <c r="X1929">
        <v>4.0999999999999996</v>
      </c>
      <c r="Y1929">
        <v>13.410555560000001</v>
      </c>
      <c r="Z1929">
        <v>58.99</v>
      </c>
      <c r="AA1929">
        <v>3.9</v>
      </c>
      <c r="AB1929">
        <v>16.240909089999999</v>
      </c>
      <c r="AC1929">
        <v>59.256666670000001</v>
      </c>
      <c r="AD1929" s="1">
        <v>42742</v>
      </c>
      <c r="AE1929" t="s">
        <v>115</v>
      </c>
    </row>
    <row r="1930" spans="1:31" x14ac:dyDescent="0.3">
      <c r="A1930" t="s">
        <v>79</v>
      </c>
      <c r="B1930" t="s">
        <v>32</v>
      </c>
      <c r="C1930">
        <v>55</v>
      </c>
      <c r="D1930">
        <v>388</v>
      </c>
      <c r="E1930">
        <v>6</v>
      </c>
      <c r="F1930">
        <v>139</v>
      </c>
      <c r="G1930">
        <v>29.900000000000002</v>
      </c>
      <c r="H1930">
        <v>179.4</v>
      </c>
      <c r="I1930">
        <v>12.51</v>
      </c>
      <c r="J1930">
        <v>1</v>
      </c>
      <c r="K1930">
        <v>250</v>
      </c>
      <c r="L1930">
        <v>4.5</v>
      </c>
      <c r="M1930">
        <v>22</v>
      </c>
      <c r="N1930">
        <v>8</v>
      </c>
      <c r="O1930">
        <v>4</v>
      </c>
      <c r="P1930">
        <v>11</v>
      </c>
      <c r="Q1930">
        <v>2017</v>
      </c>
      <c r="R1930">
        <v>46.15384615</v>
      </c>
      <c r="S1930">
        <v>1200</v>
      </c>
      <c r="T1930">
        <v>23.99</v>
      </c>
      <c r="U1930">
        <v>4.3</v>
      </c>
      <c r="V1930">
        <v>12.37535714</v>
      </c>
      <c r="W1930">
        <v>89.99</v>
      </c>
      <c r="X1930">
        <v>4.0999999999999996</v>
      </c>
      <c r="Y1930">
        <v>16.99038462</v>
      </c>
      <c r="Z1930">
        <v>58.99</v>
      </c>
      <c r="AA1930">
        <v>3.9</v>
      </c>
      <c r="AB1930">
        <v>15.71166667</v>
      </c>
      <c r="AC1930">
        <v>29.9</v>
      </c>
      <c r="AD1930" s="1">
        <v>42742</v>
      </c>
      <c r="AE1930" t="s">
        <v>122</v>
      </c>
    </row>
    <row r="1931" spans="1:31" x14ac:dyDescent="0.3">
      <c r="A1931" t="s">
        <v>41</v>
      </c>
      <c r="B1931" t="s">
        <v>32</v>
      </c>
      <c r="C1931">
        <v>60</v>
      </c>
      <c r="D1931">
        <v>2644</v>
      </c>
      <c r="E1931">
        <v>12</v>
      </c>
      <c r="F1931">
        <v>139</v>
      </c>
      <c r="G1931">
        <v>325</v>
      </c>
      <c r="H1931">
        <v>3900</v>
      </c>
      <c r="I1931">
        <v>16.994166669999998</v>
      </c>
      <c r="J1931">
        <v>6</v>
      </c>
      <c r="K1931">
        <v>400</v>
      </c>
      <c r="L1931">
        <v>4.2</v>
      </c>
      <c r="M1931">
        <v>22</v>
      </c>
      <c r="N1931">
        <v>8</v>
      </c>
      <c r="O1931">
        <v>4</v>
      </c>
      <c r="P1931">
        <v>11</v>
      </c>
      <c r="Q1931">
        <v>2017</v>
      </c>
      <c r="R1931">
        <v>32.432432429999999</v>
      </c>
      <c r="S1931">
        <v>2992</v>
      </c>
      <c r="T1931">
        <v>23.99</v>
      </c>
      <c r="U1931">
        <v>4.3</v>
      </c>
      <c r="V1931">
        <v>12.37535714</v>
      </c>
      <c r="W1931">
        <v>89.99</v>
      </c>
      <c r="X1931">
        <v>4.0999999999999996</v>
      </c>
      <c r="Y1931">
        <v>16.99038462</v>
      </c>
      <c r="Z1931">
        <v>58.99</v>
      </c>
      <c r="AA1931">
        <v>3.9</v>
      </c>
      <c r="AB1931">
        <v>15.71166667</v>
      </c>
      <c r="AC1931">
        <v>325</v>
      </c>
      <c r="AD1931" s="1">
        <v>42742</v>
      </c>
      <c r="AE1931" t="s">
        <v>114</v>
      </c>
    </row>
    <row r="1932" spans="1:31" x14ac:dyDescent="0.3">
      <c r="A1932" t="s">
        <v>43</v>
      </c>
      <c r="B1932" t="s">
        <v>33</v>
      </c>
      <c r="C1932">
        <v>59</v>
      </c>
      <c r="D1932">
        <v>319</v>
      </c>
      <c r="E1932">
        <v>5</v>
      </c>
      <c r="F1932">
        <v>48</v>
      </c>
      <c r="G1932">
        <v>78</v>
      </c>
      <c r="H1932">
        <v>390</v>
      </c>
      <c r="I1932">
        <v>18.22</v>
      </c>
      <c r="J1932">
        <v>4</v>
      </c>
      <c r="K1932">
        <v>250</v>
      </c>
      <c r="L1932">
        <v>3.9</v>
      </c>
      <c r="M1932">
        <v>23</v>
      </c>
      <c r="N1932">
        <v>8</v>
      </c>
      <c r="O1932">
        <v>1</v>
      </c>
      <c r="P1932">
        <v>8</v>
      </c>
      <c r="Q1932">
        <v>2017</v>
      </c>
      <c r="R1932">
        <v>21.976704349999999</v>
      </c>
      <c r="S1932">
        <v>640</v>
      </c>
      <c r="T1932">
        <v>160.66923080000001</v>
      </c>
      <c r="U1932">
        <v>4.2</v>
      </c>
      <c r="V1932">
        <v>15.185384620000001</v>
      </c>
      <c r="W1932">
        <v>78</v>
      </c>
      <c r="X1932">
        <v>3.9</v>
      </c>
      <c r="Y1932">
        <v>18.22</v>
      </c>
      <c r="Z1932">
        <v>179.9</v>
      </c>
      <c r="AA1932">
        <v>3.8</v>
      </c>
      <c r="AB1932">
        <v>14.926666669999999</v>
      </c>
      <c r="AC1932">
        <v>78</v>
      </c>
      <c r="AD1932" s="1">
        <v>42741</v>
      </c>
      <c r="AE1932" t="s">
        <v>116</v>
      </c>
    </row>
    <row r="1933" spans="1:31" x14ac:dyDescent="0.3">
      <c r="A1933" t="s">
        <v>28</v>
      </c>
      <c r="B1933" t="s">
        <v>35</v>
      </c>
      <c r="C1933">
        <v>56</v>
      </c>
      <c r="D1933">
        <v>237</v>
      </c>
      <c r="E1933">
        <v>23</v>
      </c>
      <c r="F1933">
        <v>49</v>
      </c>
      <c r="G1933">
        <v>24.5</v>
      </c>
      <c r="H1933">
        <v>563.5</v>
      </c>
      <c r="I1933">
        <v>13.65217391</v>
      </c>
      <c r="J1933">
        <v>3</v>
      </c>
      <c r="K1933">
        <v>100</v>
      </c>
      <c r="L1933">
        <v>3.9</v>
      </c>
      <c r="M1933">
        <v>22</v>
      </c>
      <c r="N1933">
        <v>8</v>
      </c>
      <c r="O1933">
        <v>4</v>
      </c>
      <c r="P1933">
        <v>11</v>
      </c>
      <c r="Q1933">
        <v>2017</v>
      </c>
      <c r="R1933">
        <v>31.506849320000001</v>
      </c>
      <c r="S1933">
        <v>2304</v>
      </c>
      <c r="T1933">
        <v>24.5</v>
      </c>
      <c r="U1933">
        <v>4.2</v>
      </c>
      <c r="V1933">
        <v>13.64535714</v>
      </c>
      <c r="W1933">
        <v>24.5</v>
      </c>
      <c r="X1933">
        <v>3.9</v>
      </c>
      <c r="Y1933">
        <v>13.65217391</v>
      </c>
      <c r="Z1933">
        <v>24.5</v>
      </c>
      <c r="AA1933">
        <v>3.9</v>
      </c>
      <c r="AB1933">
        <v>13.65217391</v>
      </c>
      <c r="AC1933">
        <v>20.666666670000001</v>
      </c>
      <c r="AD1933" s="1">
        <v>42741</v>
      </c>
      <c r="AE1933" t="s">
        <v>123</v>
      </c>
    </row>
    <row r="1934" spans="1:31" x14ac:dyDescent="0.3">
      <c r="A1934" t="s">
        <v>47</v>
      </c>
      <c r="B1934" t="s">
        <v>32</v>
      </c>
      <c r="C1934">
        <v>51</v>
      </c>
      <c r="D1934">
        <v>625</v>
      </c>
      <c r="E1934">
        <v>8</v>
      </c>
      <c r="F1934">
        <v>9</v>
      </c>
      <c r="G1934">
        <v>349.9</v>
      </c>
      <c r="H1934">
        <v>2799.2</v>
      </c>
      <c r="I1934">
        <v>22.901250000000001</v>
      </c>
      <c r="J1934">
        <v>1</v>
      </c>
      <c r="K1934">
        <v>900</v>
      </c>
      <c r="L1934">
        <v>4.3</v>
      </c>
      <c r="M1934">
        <v>22</v>
      </c>
      <c r="N1934">
        <v>9</v>
      </c>
      <c r="O1934">
        <v>1</v>
      </c>
      <c r="P1934">
        <v>1</v>
      </c>
      <c r="Q1934">
        <v>2017</v>
      </c>
      <c r="R1934">
        <v>12.77173913</v>
      </c>
      <c r="S1934">
        <v>11400</v>
      </c>
      <c r="T1934">
        <v>349.9</v>
      </c>
      <c r="U1934">
        <v>4.3</v>
      </c>
      <c r="V1934">
        <v>22.901250000000001</v>
      </c>
      <c r="W1934">
        <v>349.9</v>
      </c>
      <c r="X1934">
        <v>4.3</v>
      </c>
      <c r="Y1934">
        <v>22.901250000000001</v>
      </c>
      <c r="Z1934">
        <v>64.989999999999995</v>
      </c>
      <c r="AA1934">
        <v>3.9</v>
      </c>
      <c r="AB1934">
        <v>11.06</v>
      </c>
      <c r="AC1934">
        <v>349.85</v>
      </c>
      <c r="AD1934" s="1">
        <v>42740</v>
      </c>
      <c r="AE1934" t="s">
        <v>114</v>
      </c>
    </row>
    <row r="1935" spans="1:31" x14ac:dyDescent="0.3">
      <c r="A1935" t="s">
        <v>45</v>
      </c>
      <c r="B1935" t="s">
        <v>33</v>
      </c>
      <c r="C1935">
        <v>35</v>
      </c>
      <c r="D1935">
        <v>514</v>
      </c>
      <c r="E1935">
        <v>3</v>
      </c>
      <c r="F1935">
        <v>3</v>
      </c>
      <c r="G1935">
        <v>255.61</v>
      </c>
      <c r="H1935">
        <v>766.83</v>
      </c>
      <c r="I1935">
        <v>21.22666667</v>
      </c>
      <c r="J1935">
        <v>2</v>
      </c>
      <c r="K1935">
        <v>4338</v>
      </c>
      <c r="L1935">
        <v>3.8</v>
      </c>
      <c r="M1935">
        <v>20</v>
      </c>
      <c r="N1935">
        <v>10</v>
      </c>
      <c r="O1935">
        <v>2</v>
      </c>
      <c r="P1935">
        <v>4</v>
      </c>
      <c r="Q1935">
        <v>2017</v>
      </c>
      <c r="R1935">
        <v>5.8931462489999999</v>
      </c>
      <c r="S1935">
        <v>2856</v>
      </c>
      <c r="T1935">
        <v>255.61</v>
      </c>
      <c r="U1935">
        <v>3.8</v>
      </c>
      <c r="V1935">
        <v>21.22666667</v>
      </c>
      <c r="W1935">
        <v>255.61</v>
      </c>
      <c r="X1935">
        <v>3.8</v>
      </c>
      <c r="Y1935">
        <v>21.22666667</v>
      </c>
      <c r="Z1935">
        <v>255.61</v>
      </c>
      <c r="AA1935">
        <v>3.8</v>
      </c>
      <c r="AB1935">
        <v>21.22666667</v>
      </c>
      <c r="AC1935">
        <v>241.006</v>
      </c>
      <c r="AD1935" s="1">
        <v>42740</v>
      </c>
      <c r="AE1935" t="s">
        <v>123</v>
      </c>
    </row>
    <row r="1936" spans="1:31" x14ac:dyDescent="0.3">
      <c r="A1936" t="s">
        <v>71</v>
      </c>
      <c r="B1936" t="s">
        <v>35</v>
      </c>
      <c r="C1936">
        <v>49</v>
      </c>
      <c r="D1936">
        <v>100</v>
      </c>
      <c r="E1936">
        <v>9</v>
      </c>
      <c r="F1936">
        <v>17</v>
      </c>
      <c r="G1936">
        <v>19.899999999999999</v>
      </c>
      <c r="H1936">
        <v>179.1</v>
      </c>
      <c r="I1936">
        <v>15.256</v>
      </c>
      <c r="J1936">
        <v>4</v>
      </c>
      <c r="K1936">
        <v>150</v>
      </c>
      <c r="L1936">
        <v>4.2</v>
      </c>
      <c r="M1936">
        <v>21</v>
      </c>
      <c r="N1936">
        <v>9</v>
      </c>
      <c r="O1936">
        <v>1</v>
      </c>
      <c r="P1936">
        <v>9</v>
      </c>
      <c r="Q1936">
        <v>2017</v>
      </c>
      <c r="R1936">
        <v>7.6271186440000003</v>
      </c>
      <c r="S1936">
        <v>2304</v>
      </c>
      <c r="T1936">
        <v>19.899999999999999</v>
      </c>
      <c r="U1936">
        <v>4.2</v>
      </c>
      <c r="V1936">
        <v>16.133333329999999</v>
      </c>
      <c r="W1936">
        <v>19.899999999999999</v>
      </c>
      <c r="X1936">
        <v>3.9</v>
      </c>
      <c r="Y1936">
        <v>15.41111111</v>
      </c>
      <c r="Z1936">
        <v>19.899999999999999</v>
      </c>
      <c r="AA1936">
        <v>4.2</v>
      </c>
      <c r="AB1936">
        <v>16.133333329999999</v>
      </c>
      <c r="AC1936">
        <v>19.899999999999999</v>
      </c>
      <c r="AD1936" s="1">
        <v>42739</v>
      </c>
      <c r="AE1936" t="s">
        <v>123</v>
      </c>
    </row>
    <row r="1937" spans="1:31" x14ac:dyDescent="0.3">
      <c r="A1937" t="s">
        <v>43</v>
      </c>
      <c r="B1937" t="s">
        <v>33</v>
      </c>
      <c r="C1937">
        <v>59</v>
      </c>
      <c r="D1937">
        <v>319</v>
      </c>
      <c r="E1937">
        <v>3</v>
      </c>
      <c r="F1937">
        <v>43</v>
      </c>
      <c r="G1937">
        <v>78</v>
      </c>
      <c r="H1937">
        <v>234</v>
      </c>
      <c r="I1937">
        <v>12.133333329999999</v>
      </c>
      <c r="J1937">
        <v>4</v>
      </c>
      <c r="K1937">
        <v>250</v>
      </c>
      <c r="L1937">
        <v>3.9</v>
      </c>
      <c r="M1937">
        <v>22</v>
      </c>
      <c r="N1937">
        <v>9</v>
      </c>
      <c r="O1937">
        <v>2</v>
      </c>
      <c r="P1937">
        <v>10</v>
      </c>
      <c r="Q1937">
        <v>2017</v>
      </c>
      <c r="R1937">
        <v>14.28571429</v>
      </c>
      <c r="S1937">
        <v>640</v>
      </c>
      <c r="T1937">
        <v>134.9</v>
      </c>
      <c r="U1937">
        <v>4.2</v>
      </c>
      <c r="V1937">
        <v>6.81</v>
      </c>
      <c r="W1937">
        <v>78</v>
      </c>
      <c r="X1937">
        <v>3.9</v>
      </c>
      <c r="Y1937">
        <v>12.133333329999999</v>
      </c>
      <c r="Z1937">
        <v>232.49</v>
      </c>
      <c r="AA1937">
        <v>3.8</v>
      </c>
      <c r="AB1937">
        <v>14.2125</v>
      </c>
      <c r="AC1937">
        <v>77.95</v>
      </c>
      <c r="AD1937" s="1">
        <v>42739</v>
      </c>
      <c r="AE1937" t="s">
        <v>116</v>
      </c>
    </row>
    <row r="1938" spans="1:31" x14ac:dyDescent="0.3">
      <c r="A1938" t="s">
        <v>61</v>
      </c>
      <c r="B1938" t="s">
        <v>36</v>
      </c>
      <c r="C1938">
        <v>33</v>
      </c>
      <c r="D1938">
        <v>2188</v>
      </c>
      <c r="E1938">
        <v>3</v>
      </c>
      <c r="F1938">
        <v>17</v>
      </c>
      <c r="G1938">
        <v>179.99</v>
      </c>
      <c r="H1938">
        <v>539.97</v>
      </c>
      <c r="I1938">
        <v>36.643333329999997</v>
      </c>
      <c r="J1938">
        <v>2</v>
      </c>
      <c r="K1938">
        <v>7650</v>
      </c>
      <c r="L1938">
        <v>4.2</v>
      </c>
      <c r="M1938">
        <v>20</v>
      </c>
      <c r="N1938">
        <v>10</v>
      </c>
      <c r="O1938">
        <v>2</v>
      </c>
      <c r="P1938">
        <v>4</v>
      </c>
      <c r="Q1938">
        <v>2017</v>
      </c>
      <c r="R1938">
        <v>10.801282049999999</v>
      </c>
      <c r="S1938">
        <v>8000</v>
      </c>
      <c r="T1938">
        <v>179.99</v>
      </c>
      <c r="U1938">
        <v>4.2</v>
      </c>
      <c r="V1938">
        <v>36.643333329999997</v>
      </c>
      <c r="W1938">
        <v>179.99</v>
      </c>
      <c r="X1938">
        <v>4.2</v>
      </c>
      <c r="Y1938">
        <v>36.643333329999997</v>
      </c>
      <c r="Z1938">
        <v>179.99</v>
      </c>
      <c r="AA1938">
        <v>4.2</v>
      </c>
      <c r="AB1938">
        <v>36.643333329999997</v>
      </c>
      <c r="AC1938">
        <v>179.94</v>
      </c>
      <c r="AD1938" s="1">
        <v>42739</v>
      </c>
      <c r="AE1938" t="s">
        <v>123</v>
      </c>
    </row>
    <row r="1939" spans="1:31" x14ac:dyDescent="0.3">
      <c r="A1939" t="s">
        <v>41</v>
      </c>
      <c r="B1939" t="s">
        <v>32</v>
      </c>
      <c r="C1939">
        <v>60</v>
      </c>
      <c r="D1939">
        <v>2644</v>
      </c>
      <c r="E1939">
        <v>12</v>
      </c>
      <c r="F1939">
        <v>139</v>
      </c>
      <c r="G1939">
        <v>325</v>
      </c>
      <c r="H1939">
        <v>3900</v>
      </c>
      <c r="I1939">
        <v>16.994166669999998</v>
      </c>
      <c r="J1939">
        <v>6</v>
      </c>
      <c r="K1939">
        <v>400</v>
      </c>
      <c r="L1939">
        <v>4.2</v>
      </c>
      <c r="M1939">
        <v>22</v>
      </c>
      <c r="N1939">
        <v>8</v>
      </c>
      <c r="O1939">
        <v>4</v>
      </c>
      <c r="P1939">
        <v>11</v>
      </c>
      <c r="Q1939">
        <v>2017</v>
      </c>
      <c r="R1939">
        <v>32.432432429999999</v>
      </c>
      <c r="S1939">
        <v>2992</v>
      </c>
      <c r="T1939">
        <v>23.99</v>
      </c>
      <c r="U1939">
        <v>4.3</v>
      </c>
      <c r="V1939">
        <v>12.37535714</v>
      </c>
      <c r="W1939">
        <v>89.99</v>
      </c>
      <c r="X1939">
        <v>4.0999999999999996</v>
      </c>
      <c r="Y1939">
        <v>16.99038462</v>
      </c>
      <c r="Z1939">
        <v>58.99</v>
      </c>
      <c r="AA1939">
        <v>3.9</v>
      </c>
      <c r="AB1939">
        <v>15.71166667</v>
      </c>
      <c r="AC1939">
        <v>325</v>
      </c>
      <c r="AD1939" s="1">
        <v>42739</v>
      </c>
      <c r="AE1939" t="s">
        <v>114</v>
      </c>
    </row>
    <row r="1940" spans="1:31" x14ac:dyDescent="0.3">
      <c r="A1940" t="s">
        <v>42</v>
      </c>
      <c r="B1940" t="s">
        <v>32</v>
      </c>
      <c r="C1940">
        <v>59</v>
      </c>
      <c r="D1940">
        <v>492</v>
      </c>
      <c r="E1940">
        <v>22</v>
      </c>
      <c r="F1940">
        <v>82</v>
      </c>
      <c r="G1940">
        <v>58.99</v>
      </c>
      <c r="H1940">
        <v>1297.78</v>
      </c>
      <c r="I1940">
        <v>16.240909089999999</v>
      </c>
      <c r="J1940">
        <v>2</v>
      </c>
      <c r="K1940">
        <v>200</v>
      </c>
      <c r="L1940">
        <v>3.9</v>
      </c>
      <c r="M1940">
        <v>23</v>
      </c>
      <c r="N1940">
        <v>8</v>
      </c>
      <c r="O1940">
        <v>1</v>
      </c>
      <c r="P1940">
        <v>8</v>
      </c>
      <c r="Q1940">
        <v>2017</v>
      </c>
      <c r="R1940">
        <v>8.9642857140000007</v>
      </c>
      <c r="S1940">
        <v>3960</v>
      </c>
      <c r="T1940">
        <v>23.39740741</v>
      </c>
      <c r="U1940">
        <v>4.3</v>
      </c>
      <c r="V1940">
        <v>14.27678571</v>
      </c>
      <c r="W1940">
        <v>89.99</v>
      </c>
      <c r="X1940">
        <v>4.0999999999999996</v>
      </c>
      <c r="Y1940">
        <v>13.410555560000001</v>
      </c>
      <c r="Z1940">
        <v>58.99</v>
      </c>
      <c r="AA1940">
        <v>3.9</v>
      </c>
      <c r="AB1940">
        <v>16.240909089999999</v>
      </c>
      <c r="AC1940">
        <v>59.256666670000001</v>
      </c>
      <c r="AD1940" s="1">
        <v>42738</v>
      </c>
      <c r="AE1940" t="s">
        <v>115</v>
      </c>
    </row>
    <row r="1941" spans="1:31" x14ac:dyDescent="0.3">
      <c r="A1941" t="s">
        <v>61</v>
      </c>
      <c r="B1941" t="s">
        <v>36</v>
      </c>
      <c r="C1941">
        <v>33</v>
      </c>
      <c r="D1941">
        <v>2188</v>
      </c>
      <c r="E1941">
        <v>2</v>
      </c>
      <c r="F1941">
        <v>115</v>
      </c>
      <c r="G1941">
        <v>179.99</v>
      </c>
      <c r="H1941">
        <v>359.98</v>
      </c>
      <c r="I1941">
        <v>26.88</v>
      </c>
      <c r="J1941">
        <v>2</v>
      </c>
      <c r="K1941">
        <v>7650</v>
      </c>
      <c r="L1941">
        <v>4.2</v>
      </c>
      <c r="M1941">
        <v>21</v>
      </c>
      <c r="N1941">
        <v>9</v>
      </c>
      <c r="O1941">
        <v>1</v>
      </c>
      <c r="P1941">
        <v>9</v>
      </c>
      <c r="Q1941">
        <v>2017</v>
      </c>
      <c r="R1941">
        <v>5</v>
      </c>
      <c r="S1941">
        <v>8000</v>
      </c>
      <c r="T1941">
        <v>59.9</v>
      </c>
      <c r="U1941">
        <v>4.0999999999999996</v>
      </c>
      <c r="V1941">
        <v>17.187027029999999</v>
      </c>
      <c r="W1941">
        <v>59.9</v>
      </c>
      <c r="X1941">
        <v>4.2</v>
      </c>
      <c r="Y1941">
        <v>16.811764709999999</v>
      </c>
      <c r="Z1941">
        <v>59.9</v>
      </c>
      <c r="AA1941">
        <v>4.0999999999999996</v>
      </c>
      <c r="AB1941">
        <v>16.29461538</v>
      </c>
      <c r="AC1941">
        <v>179.94</v>
      </c>
      <c r="AD1941" s="1">
        <v>42738</v>
      </c>
      <c r="AE1941" t="s">
        <v>114</v>
      </c>
    </row>
    <row r="1942" spans="1:31" x14ac:dyDescent="0.3">
      <c r="A1942" t="s">
        <v>43</v>
      </c>
      <c r="B1942" t="s">
        <v>33</v>
      </c>
      <c r="C1942">
        <v>59</v>
      </c>
      <c r="D1942">
        <v>319</v>
      </c>
      <c r="E1942">
        <v>3</v>
      </c>
      <c r="F1942">
        <v>43</v>
      </c>
      <c r="G1942">
        <v>78</v>
      </c>
      <c r="H1942">
        <v>234</v>
      </c>
      <c r="I1942">
        <v>12.133333329999999</v>
      </c>
      <c r="J1942">
        <v>4</v>
      </c>
      <c r="K1942">
        <v>250</v>
      </c>
      <c r="L1942">
        <v>3.9</v>
      </c>
      <c r="M1942">
        <v>22</v>
      </c>
      <c r="N1942">
        <v>9</v>
      </c>
      <c r="O1942">
        <v>2</v>
      </c>
      <c r="P1942">
        <v>10</v>
      </c>
      <c r="Q1942">
        <v>2017</v>
      </c>
      <c r="R1942">
        <v>14.28571429</v>
      </c>
      <c r="S1942">
        <v>640</v>
      </c>
      <c r="T1942">
        <v>134.9</v>
      </c>
      <c r="U1942">
        <v>4.2</v>
      </c>
      <c r="V1942">
        <v>6.81</v>
      </c>
      <c r="W1942">
        <v>78</v>
      </c>
      <c r="X1942">
        <v>3.9</v>
      </c>
      <c r="Y1942">
        <v>12.133333329999999</v>
      </c>
      <c r="Z1942">
        <v>232.49</v>
      </c>
      <c r="AA1942">
        <v>3.8</v>
      </c>
      <c r="AB1942">
        <v>14.2125</v>
      </c>
      <c r="AC1942">
        <v>77.95</v>
      </c>
      <c r="AD1942" s="1">
        <v>42738</v>
      </c>
      <c r="AE1942" t="s">
        <v>116</v>
      </c>
    </row>
    <row r="1943" spans="1:31" x14ac:dyDescent="0.3">
      <c r="A1943" t="s">
        <v>44</v>
      </c>
      <c r="B1943" t="s">
        <v>33</v>
      </c>
      <c r="C1943">
        <v>46</v>
      </c>
      <c r="D1943">
        <v>501</v>
      </c>
      <c r="E1943">
        <v>9</v>
      </c>
      <c r="F1943">
        <v>91</v>
      </c>
      <c r="G1943">
        <v>345.70666666666671</v>
      </c>
      <c r="H1943">
        <v>3111.36</v>
      </c>
      <c r="I1943">
        <v>14.275555560000001</v>
      </c>
      <c r="J1943">
        <v>4</v>
      </c>
      <c r="K1943">
        <v>363</v>
      </c>
      <c r="L1943">
        <v>3.7</v>
      </c>
      <c r="M1943">
        <v>22</v>
      </c>
      <c r="N1943">
        <v>8</v>
      </c>
      <c r="O1943">
        <v>4</v>
      </c>
      <c r="P1943">
        <v>11</v>
      </c>
      <c r="Q1943">
        <v>2017</v>
      </c>
      <c r="R1943">
        <v>27.272727270000001</v>
      </c>
      <c r="S1943">
        <v>3042</v>
      </c>
      <c r="T1943">
        <v>133</v>
      </c>
      <c r="U1943">
        <v>4.2</v>
      </c>
      <c r="V1943">
        <v>19.916666670000001</v>
      </c>
      <c r="W1943">
        <v>108</v>
      </c>
      <c r="X1943">
        <v>4.2</v>
      </c>
      <c r="Y1943">
        <v>15.908461539999999</v>
      </c>
      <c r="Z1943">
        <v>174.43333329999999</v>
      </c>
      <c r="AA1943">
        <v>3.8</v>
      </c>
      <c r="AB1943">
        <v>20.992777780000001</v>
      </c>
      <c r="AC1943">
        <v>346.15800000000002</v>
      </c>
      <c r="AD1943" s="1">
        <v>42738</v>
      </c>
      <c r="AE1943" t="s">
        <v>115</v>
      </c>
    </row>
    <row r="1944" spans="1:31" x14ac:dyDescent="0.3">
      <c r="A1944" t="s">
        <v>78</v>
      </c>
      <c r="B1944" t="s">
        <v>36</v>
      </c>
      <c r="C1944">
        <v>58</v>
      </c>
      <c r="D1944">
        <v>1893</v>
      </c>
      <c r="E1944">
        <v>2</v>
      </c>
      <c r="F1944">
        <v>113</v>
      </c>
      <c r="G1944">
        <v>120</v>
      </c>
      <c r="H1944">
        <v>240</v>
      </c>
      <c r="I1944">
        <v>33.83</v>
      </c>
      <c r="J1944">
        <v>1</v>
      </c>
      <c r="K1944">
        <v>5950</v>
      </c>
      <c r="L1944">
        <v>4.3</v>
      </c>
      <c r="M1944">
        <v>23</v>
      </c>
      <c r="N1944">
        <v>8</v>
      </c>
      <c r="O1944">
        <v>1</v>
      </c>
      <c r="P1944">
        <v>8</v>
      </c>
      <c r="Q1944">
        <v>2017</v>
      </c>
      <c r="R1944">
        <v>7.0204081629999999</v>
      </c>
      <c r="S1944">
        <v>8000</v>
      </c>
      <c r="T1944">
        <v>59.9</v>
      </c>
      <c r="U1944">
        <v>4.0999999999999996</v>
      </c>
      <c r="V1944">
        <v>18.162307689999999</v>
      </c>
      <c r="W1944">
        <v>59.9</v>
      </c>
      <c r="X1944">
        <v>4.2</v>
      </c>
      <c r="Y1944">
        <v>17.68111111</v>
      </c>
      <c r="Z1944">
        <v>59.9</v>
      </c>
      <c r="AA1944">
        <v>4.0999999999999996</v>
      </c>
      <c r="AB1944">
        <v>18.05043478</v>
      </c>
      <c r="AC1944">
        <v>120</v>
      </c>
      <c r="AD1944" s="1">
        <v>42737</v>
      </c>
      <c r="AE1944" t="s">
        <v>114</v>
      </c>
    </row>
    <row r="1945" spans="1:31" x14ac:dyDescent="0.3">
      <c r="A1945" t="s">
        <v>73</v>
      </c>
      <c r="B1945" t="s">
        <v>26</v>
      </c>
      <c r="C1945">
        <v>54</v>
      </c>
      <c r="D1945">
        <v>245</v>
      </c>
      <c r="E1945">
        <v>51</v>
      </c>
      <c r="F1945">
        <v>61</v>
      </c>
      <c r="G1945">
        <v>89.899999999999991</v>
      </c>
      <c r="H1945">
        <v>4584.8999999999996</v>
      </c>
      <c r="I1945">
        <v>14.769215689999999</v>
      </c>
      <c r="J1945">
        <v>1</v>
      </c>
      <c r="K1945">
        <v>1383</v>
      </c>
      <c r="L1945">
        <v>3.9</v>
      </c>
      <c r="M1945">
        <v>22</v>
      </c>
      <c r="N1945">
        <v>8</v>
      </c>
      <c r="O1945">
        <v>1</v>
      </c>
      <c r="P1945">
        <v>6</v>
      </c>
      <c r="Q1945">
        <v>2017</v>
      </c>
      <c r="R1945">
        <v>16.087439069999999</v>
      </c>
      <c r="S1945">
        <v>20000</v>
      </c>
      <c r="T1945">
        <v>89.9</v>
      </c>
      <c r="U1945">
        <v>3.9</v>
      </c>
      <c r="V1945">
        <v>14.769215689999999</v>
      </c>
      <c r="W1945">
        <v>209</v>
      </c>
      <c r="X1945">
        <v>4.4000000000000004</v>
      </c>
      <c r="Y1945">
        <v>21.321999999999999</v>
      </c>
      <c r="Z1945">
        <v>45.95</v>
      </c>
      <c r="AA1945">
        <v>4</v>
      </c>
      <c r="AB1945">
        <v>12.93333333</v>
      </c>
      <c r="AC1945">
        <v>89.9</v>
      </c>
      <c r="AD1945" s="1">
        <v>42737</v>
      </c>
      <c r="AE1945" t="s">
        <v>116</v>
      </c>
    </row>
    <row r="1946" spans="1:31" x14ac:dyDescent="0.3">
      <c r="A1946" t="s">
        <v>59</v>
      </c>
      <c r="B1946" t="s">
        <v>32</v>
      </c>
      <c r="C1946">
        <v>49</v>
      </c>
      <c r="D1946">
        <v>1495</v>
      </c>
      <c r="E1946">
        <v>50</v>
      </c>
      <c r="F1946">
        <v>112</v>
      </c>
      <c r="G1946">
        <v>84.99</v>
      </c>
      <c r="H1946">
        <v>4249.5</v>
      </c>
      <c r="I1946">
        <v>16.244599999999998</v>
      </c>
      <c r="J1946">
        <v>3</v>
      </c>
      <c r="K1946">
        <v>600</v>
      </c>
      <c r="L1946">
        <v>3.8</v>
      </c>
      <c r="M1946">
        <v>21</v>
      </c>
      <c r="N1946">
        <v>10</v>
      </c>
      <c r="O1946">
        <v>1</v>
      </c>
      <c r="P1946">
        <v>12</v>
      </c>
      <c r="Q1946">
        <v>2017</v>
      </c>
      <c r="R1946">
        <v>52.083333330000002</v>
      </c>
      <c r="S1946">
        <v>8151</v>
      </c>
      <c r="T1946">
        <v>23.99</v>
      </c>
      <c r="U1946">
        <v>4.3</v>
      </c>
      <c r="V1946">
        <v>12.45684211</v>
      </c>
      <c r="W1946">
        <v>89.99</v>
      </c>
      <c r="X1946">
        <v>4.0999999999999996</v>
      </c>
      <c r="Y1946">
        <v>15.89473684</v>
      </c>
      <c r="Z1946">
        <v>58.99</v>
      </c>
      <c r="AA1946">
        <v>3.9</v>
      </c>
      <c r="AB1946">
        <v>16.332222219999998</v>
      </c>
      <c r="AC1946">
        <v>84.99</v>
      </c>
      <c r="AD1946" s="1">
        <v>42737</v>
      </c>
      <c r="AE1946" t="s">
        <v>115</v>
      </c>
    </row>
    <row r="1947" spans="1:31" x14ac:dyDescent="0.3">
      <c r="A1947" t="s">
        <v>75</v>
      </c>
      <c r="B1947" t="s">
        <v>30</v>
      </c>
      <c r="C1947">
        <v>42</v>
      </c>
      <c r="D1947">
        <v>363</v>
      </c>
      <c r="E1947">
        <v>4</v>
      </c>
      <c r="F1947">
        <v>17</v>
      </c>
      <c r="G1947">
        <v>146.1925</v>
      </c>
      <c r="H1947">
        <v>584.77</v>
      </c>
      <c r="I1947">
        <v>18.27</v>
      </c>
      <c r="J1947">
        <v>1</v>
      </c>
      <c r="K1947">
        <v>922</v>
      </c>
      <c r="L1947">
        <v>4.2</v>
      </c>
      <c r="M1947">
        <v>21</v>
      </c>
      <c r="N1947">
        <v>10</v>
      </c>
      <c r="O1947">
        <v>1</v>
      </c>
      <c r="P1947">
        <v>7</v>
      </c>
      <c r="Q1947">
        <v>2017</v>
      </c>
      <c r="R1947">
        <v>4.2105263160000002</v>
      </c>
      <c r="S1947">
        <v>7650</v>
      </c>
      <c r="T1947">
        <v>139.99</v>
      </c>
      <c r="U1947">
        <v>4.2</v>
      </c>
      <c r="V1947">
        <v>48.108333330000001</v>
      </c>
      <c r="W1947">
        <v>146.6</v>
      </c>
      <c r="X1947">
        <v>4.2</v>
      </c>
      <c r="Y1947">
        <v>18.27</v>
      </c>
      <c r="Z1947">
        <v>146.6</v>
      </c>
      <c r="AA1947">
        <v>4.2</v>
      </c>
      <c r="AB1947">
        <v>18.27</v>
      </c>
      <c r="AC1947">
        <v>149.85249999999999</v>
      </c>
      <c r="AD1947" s="1">
        <v>42736</v>
      </c>
      <c r="AE1947" t="s">
        <v>115</v>
      </c>
    </row>
    <row r="1948" spans="1:31" x14ac:dyDescent="0.3">
      <c r="A1948" t="s">
        <v>51</v>
      </c>
      <c r="B1948" t="s">
        <v>36</v>
      </c>
      <c r="C1948">
        <v>57</v>
      </c>
      <c r="D1948">
        <v>339</v>
      </c>
      <c r="E1948">
        <v>11</v>
      </c>
      <c r="F1948">
        <v>146</v>
      </c>
      <c r="G1948">
        <v>59.9</v>
      </c>
      <c r="H1948">
        <v>658.9</v>
      </c>
      <c r="I1948">
        <v>14.807272729999999</v>
      </c>
      <c r="J1948">
        <v>2</v>
      </c>
      <c r="K1948">
        <v>1800</v>
      </c>
      <c r="L1948">
        <v>4.2</v>
      </c>
      <c r="M1948">
        <v>22</v>
      </c>
      <c r="N1948">
        <v>9</v>
      </c>
      <c r="O1948">
        <v>2</v>
      </c>
      <c r="P1948">
        <v>10</v>
      </c>
      <c r="Q1948">
        <v>2017</v>
      </c>
      <c r="R1948">
        <v>18.96551724</v>
      </c>
      <c r="S1948">
        <v>32560</v>
      </c>
      <c r="T1948">
        <v>59.9</v>
      </c>
      <c r="U1948">
        <v>4.0999999999999996</v>
      </c>
      <c r="V1948">
        <v>18.065897440000001</v>
      </c>
      <c r="W1948">
        <v>59.9</v>
      </c>
      <c r="X1948">
        <v>4.2</v>
      </c>
      <c r="Y1948">
        <v>17.595483869999999</v>
      </c>
      <c r="Z1948">
        <v>59.9</v>
      </c>
      <c r="AA1948">
        <v>4.0999999999999996</v>
      </c>
      <c r="AB1948">
        <v>16.814166669999999</v>
      </c>
      <c r="AC1948">
        <v>59.9</v>
      </c>
      <c r="AD1948" s="1">
        <v>42736</v>
      </c>
      <c r="AE1948" t="s">
        <v>123</v>
      </c>
    </row>
    <row r="1949" spans="1:31" x14ac:dyDescent="0.3">
      <c r="A1949" t="s">
        <v>46</v>
      </c>
      <c r="B1949" t="s">
        <v>40</v>
      </c>
      <c r="C1949">
        <v>33</v>
      </c>
      <c r="D1949">
        <v>897</v>
      </c>
      <c r="E1949">
        <v>14</v>
      </c>
      <c r="F1949">
        <v>33</v>
      </c>
      <c r="G1949">
        <v>129.98999999999998</v>
      </c>
      <c r="H1949">
        <v>1819.86</v>
      </c>
      <c r="I1949">
        <v>17.396428570000001</v>
      </c>
      <c r="J1949">
        <v>1</v>
      </c>
      <c r="K1949">
        <v>1600</v>
      </c>
      <c r="L1949">
        <v>4.3</v>
      </c>
      <c r="M1949">
        <v>20</v>
      </c>
      <c r="N1949">
        <v>10</v>
      </c>
      <c r="O1949">
        <v>2</v>
      </c>
      <c r="P1949">
        <v>4</v>
      </c>
      <c r="Q1949">
        <v>2017</v>
      </c>
      <c r="R1949">
        <v>12.55630631</v>
      </c>
      <c r="S1949">
        <v>15750</v>
      </c>
      <c r="T1949">
        <v>99.99</v>
      </c>
      <c r="U1949">
        <v>4.2</v>
      </c>
      <c r="V1949">
        <v>14.202352940000001</v>
      </c>
      <c r="W1949">
        <v>129.99</v>
      </c>
      <c r="X1949">
        <v>4.3</v>
      </c>
      <c r="Y1949">
        <v>17.396428570000001</v>
      </c>
      <c r="Z1949">
        <v>129.99</v>
      </c>
      <c r="AA1949">
        <v>4.3</v>
      </c>
      <c r="AB1949">
        <v>17.396428570000001</v>
      </c>
      <c r="AC1949">
        <v>129.99</v>
      </c>
      <c r="AD1949" s="1">
        <v>42736</v>
      </c>
      <c r="AE1949" t="s">
        <v>115</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BBB6-07E0-40BF-A9F3-E6F0D493865A}">
  <dimension ref="A1"/>
  <sheetViews>
    <sheetView workbookViewId="0"/>
  </sheetViews>
  <sheetFormatPr defaultRowHeight="14.4" x14ac:dyDescent="0.3"/>
  <cols>
    <col min="1" max="1" width="23.88671875" bestFit="1" customWidth="1"/>
    <col min="2" max="3" width="27.88671875" bestFit="1" customWidth="1"/>
    <col min="4" max="4" width="9.33203125" bestFit="1" customWidth="1"/>
    <col min="5" max="5" width="8.1093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70083-DF76-4FFB-BA17-2CEEE0BECCD0}">
  <dimension ref="A1"/>
  <sheetViews>
    <sheetView workbookViewId="0"/>
  </sheetViews>
  <sheetFormatPr defaultRowHeight="14.4" x14ac:dyDescent="0.3"/>
  <cols>
    <col min="1" max="1" width="23.88671875" bestFit="1" customWidth="1"/>
    <col min="2" max="2" width="23.77734375" bestFit="1" customWidth="1"/>
    <col min="3" max="3" width="9.33203125" bestFit="1" customWidth="1"/>
    <col min="4" max="5" width="27.88671875" bestFit="1" customWidth="1"/>
    <col min="6" max="6" width="12" bestFit="1" customWidth="1"/>
    <col min="7" max="7" width="14.6640625" bestFit="1" customWidth="1"/>
    <col min="8" max="8" width="12"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D8D9-F60E-4ACF-B8DE-B7CA8CEB930B}">
  <dimension ref="A1"/>
  <sheetViews>
    <sheetView workbookViewId="0">
      <selection activeCell="K7" sqref="K7"/>
    </sheetView>
  </sheetViews>
  <sheetFormatPr defaultRowHeight="14.4" x14ac:dyDescent="0.3"/>
  <cols>
    <col min="1" max="1" width="10.6640625" bestFit="1" customWidth="1"/>
    <col min="2" max="2" width="9.33203125" bestFit="1" customWidth="1"/>
    <col min="3" max="3" width="18.777343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481AE-9894-4145-B179-A9A7DB0B0867}">
  <dimension ref="C6:AG34"/>
  <sheetViews>
    <sheetView topLeftCell="H1" zoomScale="145" zoomScaleNormal="145" workbookViewId="0">
      <selection activeCell="Y26" sqref="Y26"/>
    </sheetView>
  </sheetViews>
  <sheetFormatPr defaultRowHeight="14.4" x14ac:dyDescent="0.3"/>
  <cols>
    <col min="3" max="3" width="12.21875" bestFit="1" customWidth="1"/>
    <col min="4" max="4" width="15.109375" bestFit="1" customWidth="1"/>
    <col min="5" max="5" width="13.21875" bestFit="1" customWidth="1"/>
    <col min="6" max="6" width="14.5546875" bestFit="1" customWidth="1"/>
    <col min="7" max="7" width="21.5546875" bestFit="1" customWidth="1"/>
    <col min="8" max="8" width="17.5546875" bestFit="1" customWidth="1"/>
    <col min="9" max="9" width="13.5546875" bestFit="1" customWidth="1"/>
    <col min="10" max="10" width="10.88671875" bestFit="1" customWidth="1"/>
    <col min="11" max="11" width="19.88671875" bestFit="1" customWidth="1"/>
    <col min="12" max="12" width="10.5546875" bestFit="1" customWidth="1"/>
    <col min="13" max="13" width="16.5546875" bestFit="1" customWidth="1"/>
    <col min="14" max="14" width="16" bestFit="1" customWidth="1"/>
    <col min="15" max="15" width="10.6640625" bestFit="1" customWidth="1"/>
    <col min="16" max="19" width="15.44140625" bestFit="1" customWidth="1"/>
    <col min="20" max="20" width="9.5546875" bestFit="1" customWidth="1"/>
    <col min="21" max="21" width="16.109375" bestFit="1" customWidth="1"/>
    <col min="22" max="22" width="8.88671875" bestFit="1" customWidth="1"/>
    <col min="23" max="23" width="10" bestFit="1" customWidth="1"/>
    <col min="24" max="25" width="8.5546875" bestFit="1" customWidth="1"/>
    <col min="26" max="26" width="12.44140625" bestFit="1" customWidth="1"/>
    <col min="27" max="27" width="13.21875" bestFit="1" customWidth="1"/>
    <col min="28" max="28" width="8.6640625" hidden="1" customWidth="1"/>
    <col min="29" max="29" width="10.33203125" hidden="1" customWidth="1"/>
    <col min="30" max="30" width="33.33203125" customWidth="1"/>
    <col min="31" max="31" width="47.33203125" customWidth="1"/>
    <col min="32" max="32" width="55.5546875" customWidth="1"/>
    <col min="33" max="33" width="65.88671875" customWidth="1"/>
    <col min="34" max="34" width="31.44140625" customWidth="1"/>
    <col min="35" max="36" width="8.5546875" bestFit="1" customWidth="1"/>
    <col min="37" max="56" width="9.5546875" bestFit="1" customWidth="1"/>
    <col min="57" max="57" width="10.5546875" bestFit="1" customWidth="1"/>
  </cols>
  <sheetData>
    <row r="6" spans="3:33" x14ac:dyDescent="0.3">
      <c r="C6" t="s">
        <v>93</v>
      </c>
      <c r="D6" t="s">
        <v>91</v>
      </c>
      <c r="E6" t="s">
        <v>126</v>
      </c>
      <c r="F6" t="s">
        <v>125</v>
      </c>
      <c r="G6" t="s">
        <v>108</v>
      </c>
      <c r="I6" t="s">
        <v>91</v>
      </c>
      <c r="J6" t="s">
        <v>126</v>
      </c>
      <c r="K6" t="s">
        <v>119</v>
      </c>
      <c r="L6" t="s">
        <v>110</v>
      </c>
      <c r="M6" t="s">
        <v>118</v>
      </c>
      <c r="N6" t="s">
        <v>120</v>
      </c>
    </row>
    <row r="7" spans="3:33" x14ac:dyDescent="0.3">
      <c r="C7" s="14">
        <v>2405883.25</v>
      </c>
      <c r="D7" s="3">
        <v>24227</v>
      </c>
      <c r="E7" s="3">
        <v>134350</v>
      </c>
      <c r="F7" s="3">
        <v>52</v>
      </c>
      <c r="G7" s="20">
        <v>0</v>
      </c>
      <c r="I7" s="3">
        <v>24227</v>
      </c>
      <c r="J7" s="3">
        <v>134350</v>
      </c>
      <c r="K7" s="5">
        <v>-0.22735348395840388</v>
      </c>
      <c r="L7" s="4">
        <v>13.451535727341366</v>
      </c>
      <c r="M7" s="20">
        <v>0.18032750279121698</v>
      </c>
      <c r="N7" s="5">
        <v>-0.39438943894389439</v>
      </c>
    </row>
    <row r="8" spans="3:33" x14ac:dyDescent="0.3">
      <c r="C8" s="12">
        <f>GETPIVOTDATA("[Measures].[total sales]",'PIVOT TABLES'!$C$6)</f>
        <v>2405883.25</v>
      </c>
      <c r="D8" s="3">
        <f>GETPIVOTDATA("[Measures].[total units sold]",$C$6)</f>
        <v>24227</v>
      </c>
      <c r="E8" s="3">
        <f>GETPIVOTDATA("[Measures].[Total Traffic]",$C$6)</f>
        <v>134350</v>
      </c>
      <c r="F8">
        <f>GETPIVOTDATA("[Measures].[products]",$C$6)</f>
        <v>52</v>
      </c>
      <c r="G8" s="8">
        <f>GETPIVOTDATA("[Measures].[REVENUE GROWTH]",$C$6)</f>
        <v>0</v>
      </c>
      <c r="H8" s="4"/>
      <c r="I8">
        <f>GETPIVOTDATA("[Measures].[total units sold]",$I$6)</f>
        <v>24227</v>
      </c>
      <c r="J8">
        <f>GETPIVOTDATA("[Measures].[Total Traffic]",$I$6)</f>
        <v>134350</v>
      </c>
      <c r="K8" s="8">
        <f>GETPIVOTDATA("[Measures].[MOM Conversion Rate]",$I$6)</f>
        <v>-0.22735348395840388</v>
      </c>
      <c r="L8" s="21">
        <f>GETPIVOTDATA("[Measures].[seasonality]",$I$6)</f>
        <v>13.451535727341366</v>
      </c>
      <c r="M8" s="22">
        <f>GETPIVOTDATA("[Measures].[Conversion Rate%]",$I$6)</f>
        <v>0.18032750279121698</v>
      </c>
      <c r="N8" s="6">
        <f>GETPIVOTDATA("[Measures].[MOM Units Sold%]",$I$6)</f>
        <v>-0.39438943894389439</v>
      </c>
      <c r="O8" s="7"/>
      <c r="P8" s="4"/>
      <c r="Q8" s="7"/>
      <c r="R8" s="7"/>
      <c r="S8" s="7"/>
      <c r="T8" s="7"/>
      <c r="U8" s="8"/>
      <c r="V8" s="11"/>
      <c r="W8" s="4"/>
      <c r="X8" s="12"/>
      <c r="Y8" s="13"/>
      <c r="AA8" s="8"/>
    </row>
    <row r="10" spans="3:33" x14ac:dyDescent="0.3">
      <c r="C10" t="s">
        <v>92</v>
      </c>
      <c r="D10" t="s">
        <v>111</v>
      </c>
      <c r="E10" t="s">
        <v>95</v>
      </c>
      <c r="F10" t="s">
        <v>100</v>
      </c>
      <c r="G10" t="s">
        <v>99</v>
      </c>
      <c r="H10" t="s">
        <v>101</v>
      </c>
    </row>
    <row r="11" spans="3:33" x14ac:dyDescent="0.3">
      <c r="C11" s="4">
        <v>109.44082779757923</v>
      </c>
      <c r="D11" s="4">
        <v>86.993209571245572</v>
      </c>
      <c r="E11" s="4">
        <v>22.44761822633626</v>
      </c>
      <c r="F11" s="4">
        <v>20.557335522361345</v>
      </c>
      <c r="G11" s="4">
        <v>18.575615134937721</v>
      </c>
      <c r="H11" s="4">
        <v>1.6529363766690017</v>
      </c>
      <c r="K11" t="s">
        <v>94</v>
      </c>
      <c r="L11" t="s">
        <v>96</v>
      </c>
      <c r="M11" t="s">
        <v>112</v>
      </c>
    </row>
    <row r="12" spans="3:33" x14ac:dyDescent="0.3">
      <c r="C12" s="7">
        <f>GETPIVOTDATA("[Measures].[avg unit price]",$C$10)</f>
        <v>109.44082779757923</v>
      </c>
      <c r="D12" s="7">
        <f>GETPIVOTDATA("[Measures].[Avg Market Price]",$C$10)</f>
        <v>86.993209571245572</v>
      </c>
      <c r="E12" s="4">
        <f>GETPIVOTDATA("[Measures].[Price Variance]",$C$10)</f>
        <v>22.44761822633626</v>
      </c>
      <c r="F12" s="7">
        <f>GETPIVOTDATA("[Measures].[avg freight price]",$C$10)</f>
        <v>20.557335522361345</v>
      </c>
      <c r="G12" s="7">
        <f>GETPIVOTDATA("[Measures].[Avg Market Freight Price]",$C$10)</f>
        <v>18.575615134937721</v>
      </c>
      <c r="H12" s="7">
        <f>GETPIVOTDATA("[Measures].[freight cost per unit]",$C$10)</f>
        <v>1.6529363766690017</v>
      </c>
      <c r="K12" s="4">
        <v>4.0971252566735084</v>
      </c>
      <c r="L12" s="4">
        <v>4.1000171115674187</v>
      </c>
      <c r="M12" s="4">
        <v>-2.8918548939085298E-3</v>
      </c>
    </row>
    <row r="13" spans="3:33" x14ac:dyDescent="0.3">
      <c r="K13" s="4">
        <f>GETPIVOTDATA("[Measures].[avg product score]",$K$11)</f>
        <v>4.0971252566735084</v>
      </c>
      <c r="L13" s="4">
        <f>GETPIVOTDATA("[Measures].[Avg Market Score]",$K$11)</f>
        <v>4.1000171115674187</v>
      </c>
      <c r="M13" s="4">
        <f>GETPIVOTDATA("[Measures].[Quality Variance]",$K$11)</f>
        <v>-2.8918548939085298E-3</v>
      </c>
    </row>
    <row r="16" spans="3:33" ht="23.4" x14ac:dyDescent="0.45">
      <c r="Z16" s="9" t="s">
        <v>102</v>
      </c>
      <c r="AA16" t="s">
        <v>95</v>
      </c>
      <c r="AB16" t="s">
        <v>112</v>
      </c>
      <c r="AC16" t="s">
        <v>113</v>
      </c>
      <c r="AD16" s="19" t="s">
        <v>121</v>
      </c>
      <c r="AE16" s="19" t="s">
        <v>95</v>
      </c>
      <c r="AF16" s="19" t="s">
        <v>113</v>
      </c>
      <c r="AG16" s="19" t="s">
        <v>112</v>
      </c>
    </row>
    <row r="17" spans="14:33" ht="23.4" x14ac:dyDescent="0.45">
      <c r="Z17" s="10" t="s">
        <v>47</v>
      </c>
      <c r="AA17" s="4">
        <v>261.49322156049152</v>
      </c>
      <c r="AB17" s="4">
        <v>0.18007662835249505</v>
      </c>
      <c r="AC17" s="4">
        <v>10.837647314494223</v>
      </c>
      <c r="AD17" s="15" t="str" cm="1">
        <f t="array" ref="AD17:AD26">Z17:Z26</f>
        <v>HEALTH5</v>
      </c>
      <c r="AE17" s="17" cm="1">
        <f t="array" ref="AE17:AE26">AA17:AA26</f>
        <v>261.49322156049152</v>
      </c>
      <c r="AF17" s="17" cm="1">
        <f t="array" ref="AF17:AF26">AC17:AC26</f>
        <v>10.837647314494223</v>
      </c>
      <c r="AG17" s="18" cm="1">
        <f t="array" ref="AG17:AG26">AB17:AB26</f>
        <v>0.18007662835249505</v>
      </c>
    </row>
    <row r="18" spans="14:33" ht="23.4" x14ac:dyDescent="0.45">
      <c r="Z18" s="10" t="s">
        <v>41</v>
      </c>
      <c r="AA18" s="4">
        <v>260.05901626493386</v>
      </c>
      <c r="AB18" s="4">
        <v>0.10370370370370541</v>
      </c>
      <c r="AC18" s="4">
        <v>4.9624803229074068</v>
      </c>
      <c r="AD18" s="15" t="str">
        <v>HEALTH2</v>
      </c>
      <c r="AE18" s="17">
        <v>260.05901626493386</v>
      </c>
      <c r="AF18" s="17">
        <v>4.9624803229074068</v>
      </c>
      <c r="AG18" s="18">
        <v>0.10370370370370541</v>
      </c>
    </row>
    <row r="19" spans="14:33" ht="23.4" x14ac:dyDescent="0.45">
      <c r="Z19" s="10" t="s">
        <v>44</v>
      </c>
      <c r="AA19" s="4">
        <v>146.34783692851803</v>
      </c>
      <c r="AB19" s="4">
        <v>-0.31827956989246964</v>
      </c>
      <c r="AC19" s="4">
        <v>-0.56321748432258545</v>
      </c>
      <c r="AD19" s="16" t="str">
        <v>WATCHES7</v>
      </c>
      <c r="AE19" s="17">
        <v>146.34783692851803</v>
      </c>
      <c r="AF19" s="17">
        <v>-0.56321748432258545</v>
      </c>
      <c r="AG19" s="18">
        <v>-0.31827956989246964</v>
      </c>
    </row>
    <row r="20" spans="14:33" ht="23.4" x14ac:dyDescent="0.45">
      <c r="Z20" s="10" t="s">
        <v>25</v>
      </c>
      <c r="AA20" s="4">
        <v>91.284488456410187</v>
      </c>
      <c r="AB20" s="4">
        <v>0.30000000000000426</v>
      </c>
      <c r="AC20" s="4">
        <v>2.1692295028000039</v>
      </c>
      <c r="AD20" s="15" t="str">
        <v>BED5</v>
      </c>
      <c r="AE20" s="17">
        <v>91.284488456410187</v>
      </c>
      <c r="AF20" s="17">
        <v>2.1692295028000039</v>
      </c>
      <c r="AG20" s="18">
        <v>0.30000000000000426</v>
      </c>
    </row>
    <row r="21" spans="14:33" ht="23.4" x14ac:dyDescent="0.45">
      <c r="Z21" s="10" t="s">
        <v>61</v>
      </c>
      <c r="AA21" s="4">
        <v>73.818835996539889</v>
      </c>
      <c r="AB21" s="4">
        <v>4.1441441441440574E-2</v>
      </c>
      <c r="AC21" s="4">
        <v>15.346918311171152</v>
      </c>
      <c r="AD21" s="15" t="str">
        <v>GARDEN8</v>
      </c>
      <c r="AE21" s="17">
        <v>73.818835996539889</v>
      </c>
      <c r="AF21" s="17">
        <v>15.346918311171152</v>
      </c>
      <c r="AG21" s="18">
        <v>4.1441441441440574E-2</v>
      </c>
    </row>
    <row r="22" spans="14:33" ht="23.4" x14ac:dyDescent="0.45">
      <c r="Z22" s="10" t="s">
        <v>68</v>
      </c>
      <c r="AA22" s="4">
        <v>60.755917159763335</v>
      </c>
      <c r="AB22" s="4">
        <v>1.025641025641022E-2</v>
      </c>
      <c r="AC22" s="4">
        <v>14.91690409102565</v>
      </c>
      <c r="AD22" s="15" t="str">
        <v>HEALTH3</v>
      </c>
      <c r="AE22" s="17">
        <v>60.755917159763335</v>
      </c>
      <c r="AF22" s="17">
        <v>14.91690409102565</v>
      </c>
      <c r="AG22" s="18">
        <v>1.025641025641022E-2</v>
      </c>
    </row>
    <row r="23" spans="14:33" ht="23.4" x14ac:dyDescent="0.45">
      <c r="Z23" s="10" t="s">
        <v>24</v>
      </c>
      <c r="AA23" s="4">
        <v>57.592698524865312</v>
      </c>
      <c r="AB23" s="4">
        <v>4.9019607843138857E-2</v>
      </c>
      <c r="AC23" s="4">
        <v>1.8854638762549083</v>
      </c>
      <c r="AD23" s="15" t="str">
        <v>WATCHES5</v>
      </c>
      <c r="AE23" s="17">
        <v>57.592698524865312</v>
      </c>
      <c r="AF23" s="17">
        <v>1.8854638762549083</v>
      </c>
      <c r="AG23" s="18">
        <v>4.9019607843138857E-2</v>
      </c>
    </row>
    <row r="24" spans="14:33" ht="23.4" x14ac:dyDescent="0.45">
      <c r="Z24" s="10" t="s">
        <v>58</v>
      </c>
      <c r="AA24" s="4">
        <v>36.417876581130486</v>
      </c>
      <c r="AB24" s="4">
        <v>4.25287356321844E-2</v>
      </c>
      <c r="AC24" s="4">
        <v>-2.9298266758623015E-2</v>
      </c>
      <c r="AD24" s="15" t="str">
        <v>WATCHES8</v>
      </c>
      <c r="AE24" s="17">
        <v>36.417876581130486</v>
      </c>
      <c r="AF24" s="17">
        <v>-2.9298266758623015E-2</v>
      </c>
      <c r="AG24" s="18">
        <v>4.25287356321844E-2</v>
      </c>
    </row>
    <row r="25" spans="14:33" ht="23.4" x14ac:dyDescent="0.45">
      <c r="Z25" s="10" t="s">
        <v>83</v>
      </c>
      <c r="AA25" s="4">
        <v>35.641516326872242</v>
      </c>
      <c r="AB25" s="4">
        <v>-3.1060606060608897E-2</v>
      </c>
      <c r="AC25" s="4">
        <v>23.502926163106068</v>
      </c>
      <c r="AD25" s="15" t="str">
        <v>GARDEN5</v>
      </c>
      <c r="AE25" s="17">
        <v>35.641516326872242</v>
      </c>
      <c r="AF25" s="17">
        <v>23.502926163106068</v>
      </c>
      <c r="AG25" s="18">
        <v>-3.1060606060608897E-2</v>
      </c>
    </row>
    <row r="26" spans="14:33" ht="23.4" x14ac:dyDescent="0.45">
      <c r="N26" s="4"/>
      <c r="O26" s="7"/>
      <c r="Z26" s="10" t="s">
        <v>39</v>
      </c>
      <c r="AA26" s="4">
        <v>34.922540106951814</v>
      </c>
      <c r="AB26" s="4">
        <v>-0.33529411764705941</v>
      </c>
      <c r="AC26" s="4">
        <v>1.3694311323529433</v>
      </c>
      <c r="AD26" s="15" t="str">
        <v>COOL4</v>
      </c>
      <c r="AE26" s="17">
        <v>34.922540106951814</v>
      </c>
      <c r="AF26" s="17">
        <v>1.3694311323529433</v>
      </c>
      <c r="AG26" s="18">
        <v>-0.33529411764705941</v>
      </c>
    </row>
    <row r="27" spans="14:33" x14ac:dyDescent="0.3">
      <c r="N27" s="4"/>
      <c r="O27" s="7"/>
    </row>
    <row r="28" spans="14:33" x14ac:dyDescent="0.3">
      <c r="N28" s="4"/>
      <c r="O28" s="7"/>
    </row>
    <row r="29" spans="14:33" x14ac:dyDescent="0.3">
      <c r="N29" s="4"/>
      <c r="O29" s="7"/>
    </row>
    <row r="30" spans="14:33" x14ac:dyDescent="0.3">
      <c r="N30" s="4"/>
      <c r="O30" s="7"/>
    </row>
    <row r="31" spans="14:33" x14ac:dyDescent="0.3">
      <c r="N31" s="4"/>
      <c r="O31" s="7"/>
    </row>
    <row r="32" spans="14:33" x14ac:dyDescent="0.3">
      <c r="N32" s="4"/>
      <c r="O32" s="7"/>
    </row>
    <row r="33" spans="14:15" x14ac:dyDescent="0.3">
      <c r="N33" s="4"/>
      <c r="O33" s="7"/>
    </row>
    <row r="34" spans="14:15" x14ac:dyDescent="0.3">
      <c r="N34" s="4"/>
      <c r="O34"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AAD3E-FC08-4A64-9E7A-A3978112B04F}">
  <dimension ref="N13:AI48"/>
  <sheetViews>
    <sheetView showGridLines="0" showRowColHeaders="0" topLeftCell="B1" zoomScale="81" zoomScaleNormal="73" workbookViewId="0">
      <selection activeCell="AE42" sqref="AE42"/>
    </sheetView>
  </sheetViews>
  <sheetFormatPr defaultRowHeight="14.4" x14ac:dyDescent="0.3"/>
  <cols>
    <col min="1" max="16384" width="8.88671875" style="2"/>
  </cols>
  <sheetData>
    <row r="13" spans="29:29" x14ac:dyDescent="0.3">
      <c r="AC13" s="2" t="s">
        <v>109</v>
      </c>
    </row>
    <row r="21" spans="15:35" x14ac:dyDescent="0.3">
      <c r="AE21" s="2" t="s">
        <v>90</v>
      </c>
    </row>
    <row r="23" spans="15:35" x14ac:dyDescent="0.3">
      <c r="AI23" s="2" t="s">
        <v>90</v>
      </c>
    </row>
    <row r="28" spans="15:35" x14ac:dyDescent="0.3">
      <c r="O28" s="2" t="s">
        <v>107</v>
      </c>
    </row>
    <row r="46" spans="14:25" x14ac:dyDescent="0.3">
      <c r="N46" s="2" t="s">
        <v>97</v>
      </c>
    </row>
    <row r="48" spans="14:25" x14ac:dyDescent="0.3">
      <c r="Y48" s="2" t="s">
        <v>90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77F12-E734-47D7-B261-54084213BB4B}">
  <dimension ref="N23:AI48"/>
  <sheetViews>
    <sheetView showGridLines="0" showRowColHeaders="0" topLeftCell="B1" zoomScale="81" zoomScaleNormal="87" workbookViewId="0">
      <selection activeCell="AE41" sqref="AE41"/>
    </sheetView>
  </sheetViews>
  <sheetFormatPr defaultRowHeight="14.4" x14ac:dyDescent="0.3"/>
  <cols>
    <col min="1" max="16384" width="8.88671875" style="2"/>
  </cols>
  <sheetData>
    <row r="23" spans="35:35" x14ac:dyDescent="0.3">
      <c r="AI23" s="2" t="s">
        <v>90</v>
      </c>
    </row>
    <row r="46" spans="14:25" x14ac:dyDescent="0.3">
      <c r="N46" s="2" t="s">
        <v>97</v>
      </c>
    </row>
    <row r="48" spans="14:25" x14ac:dyDescent="0.3">
      <c r="Y48" s="2" t="s">
        <v>90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9A41-881B-4E93-A66E-EC00598AB1CD}">
  <dimension ref="A1"/>
  <sheetViews>
    <sheetView showGridLines="0" topLeftCell="N7" zoomScale="81" zoomScaleNormal="80" workbookViewId="0">
      <selection activeCell="AT47" sqref="AT47"/>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E98D-E342-42E6-8D6C-E14ACB51C232}">
  <dimension ref="A1"/>
  <sheetViews>
    <sheetView showGridLines="0" tabSelected="1" topLeftCell="H2" zoomScale="81" zoomScaleNormal="87" workbookViewId="0">
      <selection activeCell="AJ4" sqref="AJ4"/>
    </sheetView>
  </sheetViews>
  <sheetFormatPr defaultRowHeight="14.4" x14ac:dyDescent="0.3"/>
  <cols>
    <col min="1" max="16384"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77433185-F18D-4963-B1B3-D21FB80C98C7}">
  <ds:schemaRefs/>
</ds:datastoreItem>
</file>

<file path=customXml/itemProps2.xml><?xml version="1.0" encoding="utf-8"?>
<ds:datastoreItem xmlns:ds="http://schemas.openxmlformats.org/officeDocument/2006/customXml" ds:itemID="{FF1DA123-BF3A-4803-BF90-BCE555D25A7E}">
  <ds:schemaRefs/>
</ds:datastoreItem>
</file>

<file path=customXml/itemProps3.xml><?xml version="1.0" encoding="utf-8"?>
<ds:datastoreItem xmlns:ds="http://schemas.openxmlformats.org/officeDocument/2006/customXml" ds:itemID="{6C103224-0031-46FF-8072-CF6F32BA2C50}">
  <ds:schemaRefs/>
</ds:datastoreItem>
</file>

<file path=customXml/itemProps4.xml><?xml version="1.0" encoding="utf-8"?>
<ds:datastoreItem xmlns:ds="http://schemas.openxmlformats.org/officeDocument/2006/customXml" ds:itemID="{C175E03E-130E-4CE3-BA9F-BBFB55DED39C}">
  <ds:schemaRefs/>
</ds:datastoreItem>
</file>

<file path=customXml/itemProps5.xml><?xml version="1.0" encoding="utf-8"?>
<ds:datastoreItem xmlns:ds="http://schemas.openxmlformats.org/officeDocument/2006/customXml" ds:itemID="{E3312BD4-1441-46D6-B17C-3DAC2CC9C99F}">
  <ds:schemaRefs/>
</ds:datastoreItem>
</file>

<file path=customXml/itemProps6.xml><?xml version="1.0" encoding="utf-8"?>
<ds:datastoreItem xmlns:ds="http://schemas.openxmlformats.org/officeDocument/2006/customXml" ds:itemID="{2587A215-BDEA-4B66-8553-F193CA3B2DED}">
  <ds:schemaRefs/>
</ds:datastoreItem>
</file>

<file path=customXml/itemProps7.xml><?xml version="1.0" encoding="utf-8"?>
<ds:datastoreItem xmlns:ds="http://schemas.openxmlformats.org/officeDocument/2006/customXml" ds:itemID="{A8E3469C-1E5E-4A5D-BF48-FE2788F69AD2}">
  <ds:schemaRefs/>
</ds:datastoreItem>
</file>

<file path=customXml/itemProps8.xml><?xml version="1.0" encoding="utf-8"?>
<ds:datastoreItem xmlns:ds="http://schemas.openxmlformats.org/officeDocument/2006/customXml" ds:itemID="{D0A83F91-00D5-4087-82EC-6D1B3C769FE2}">
  <ds:schemaRefs/>
</ds:datastoreItem>
</file>

<file path=customXml/itemProps9.xml><?xml version="1.0" encoding="utf-8"?>
<ds:datastoreItem xmlns:ds="http://schemas.openxmlformats.org/officeDocument/2006/customXml" ds:itemID="{AD7C9875-C081-4B99-A534-84FABA3CD18C}">
  <ds:schemaRefs/>
</ds:datastoreItem>
</file>

<file path=customXml/itemProps10.xml><?xml version="1.0" encoding="utf-8"?>
<ds:datastoreItem xmlns:ds="http://schemas.openxmlformats.org/officeDocument/2006/customXml" ds:itemID="{117A20C5-EA87-4EF0-BA6F-5117B2F9A67A}">
  <ds:schemaRefs/>
</ds:datastoreItem>
</file>

<file path=customXml/itemProps11.xml><?xml version="1.0" encoding="utf-8"?>
<ds:datastoreItem xmlns:ds="http://schemas.openxmlformats.org/officeDocument/2006/customXml" ds:itemID="{E96CDCB1-4013-46BF-93EB-145B4DFD8F40}">
  <ds:schemaRefs/>
</ds:datastoreItem>
</file>

<file path=customXml/itemProps12.xml><?xml version="1.0" encoding="utf-8"?>
<ds:datastoreItem xmlns:ds="http://schemas.openxmlformats.org/officeDocument/2006/customXml" ds:itemID="{23618DCA-C22F-4A29-94CD-937C77218A93}">
  <ds:schemaRefs/>
</ds:datastoreItem>
</file>

<file path=customXml/itemProps13.xml><?xml version="1.0" encoding="utf-8"?>
<ds:datastoreItem xmlns:ds="http://schemas.openxmlformats.org/officeDocument/2006/customXml" ds:itemID="{8E7226EF-F1E8-45F7-889F-A6511445009D}">
  <ds:schemaRefs/>
</ds:datastoreItem>
</file>

<file path=customXml/itemProps14.xml><?xml version="1.0" encoding="utf-8"?>
<ds:datastoreItem xmlns:ds="http://schemas.openxmlformats.org/officeDocument/2006/customXml" ds:itemID="{76C834A1-3B9A-4E1E-8923-CB2AAA44EE8C}">
  <ds:schemaRefs/>
</ds:datastoreItem>
</file>

<file path=customXml/itemProps15.xml><?xml version="1.0" encoding="utf-8"?>
<ds:datastoreItem xmlns:ds="http://schemas.openxmlformats.org/officeDocument/2006/customXml" ds:itemID="{EE6FBF92-51FF-4E57-A4F6-958DCB344854}">
  <ds:schemaRefs/>
</ds:datastoreItem>
</file>

<file path=customXml/itemProps16.xml><?xml version="1.0" encoding="utf-8"?>
<ds:datastoreItem xmlns:ds="http://schemas.openxmlformats.org/officeDocument/2006/customXml" ds:itemID="{7E3BBDDC-BBB0-4969-93CF-661B12053D76}">
  <ds:schemaRefs/>
</ds:datastoreItem>
</file>

<file path=customXml/itemProps17.xml><?xml version="1.0" encoding="utf-8"?>
<ds:datastoreItem xmlns:ds="http://schemas.openxmlformats.org/officeDocument/2006/customXml" ds:itemID="{45DE34D9-85B8-404E-BA22-A51317776D38}">
  <ds:schemaRefs/>
</ds:datastoreItem>
</file>

<file path=customXml/itemProps18.xml><?xml version="1.0" encoding="utf-8"?>
<ds:datastoreItem xmlns:ds="http://schemas.openxmlformats.org/officeDocument/2006/customXml" ds:itemID="{07DF8407-7E52-47CA-9E2D-18B25B64CB63}">
  <ds:schemaRefs/>
</ds:datastoreItem>
</file>

<file path=customXml/itemProps19.xml><?xml version="1.0" encoding="utf-8"?>
<ds:datastoreItem xmlns:ds="http://schemas.openxmlformats.org/officeDocument/2006/customXml" ds:itemID="{78FE423B-6501-4F69-A0CD-76B6749471F8}">
  <ds:schemaRefs/>
</ds:datastoreItem>
</file>

<file path=customXml/itemProps20.xml><?xml version="1.0" encoding="utf-8"?>
<ds:datastoreItem xmlns:ds="http://schemas.openxmlformats.org/officeDocument/2006/customXml" ds:itemID="{F11CB652-969D-4D15-9AA5-436B267F024C}">
  <ds:schemaRefs/>
</ds:datastoreItem>
</file>

<file path=customXml/itemProps21.xml><?xml version="1.0" encoding="utf-8"?>
<ds:datastoreItem xmlns:ds="http://schemas.openxmlformats.org/officeDocument/2006/customXml" ds:itemID="{8F8CF1C0-3EA9-40BC-997D-843544CD3CD1}">
  <ds:schemaRefs/>
</ds:datastoreItem>
</file>

<file path=customXml/itemProps22.xml><?xml version="1.0" encoding="utf-8"?>
<ds:datastoreItem xmlns:ds="http://schemas.openxmlformats.org/officeDocument/2006/customXml" ds:itemID="{24D3BFFE-5D30-4731-AEF6-82A2343BA652}">
  <ds:schemaRefs/>
</ds:datastoreItem>
</file>

<file path=customXml/itemProps23.xml><?xml version="1.0" encoding="utf-8"?>
<ds:datastoreItem xmlns:ds="http://schemas.openxmlformats.org/officeDocument/2006/customXml" ds:itemID="{DF767130-75DA-4F92-A4C4-C900DB11C3EE}">
  <ds:schemaRefs/>
</ds:datastoreItem>
</file>

<file path=customXml/itemProps24.xml><?xml version="1.0" encoding="utf-8"?>
<ds:datastoreItem xmlns:ds="http://schemas.openxmlformats.org/officeDocument/2006/customXml" ds:itemID="{BE140420-717E-4E14-9DD6-9991B9B60537}">
  <ds:schemaRefs/>
</ds:datastoreItem>
</file>

<file path=customXml/itemProps25.xml><?xml version="1.0" encoding="utf-8"?>
<ds:datastoreItem xmlns:ds="http://schemas.openxmlformats.org/officeDocument/2006/customXml" ds:itemID="{84BCEAF6-E4AB-464F-BBA0-5285D16AEC9C}">
  <ds:schemaRefs/>
</ds:datastoreItem>
</file>

<file path=customXml/itemProps26.xml><?xml version="1.0" encoding="utf-8"?>
<ds:datastoreItem xmlns:ds="http://schemas.openxmlformats.org/officeDocument/2006/customXml" ds:itemID="{4D62FC76-8F01-4058-BB3E-AF3FCB07F2CF}">
  <ds:schemaRefs/>
</ds:datastoreItem>
</file>

<file path=customXml/itemProps27.xml><?xml version="1.0" encoding="utf-8"?>
<ds:datastoreItem xmlns:ds="http://schemas.openxmlformats.org/officeDocument/2006/customXml" ds:itemID="{7E959E6B-B2CE-43C2-AC8A-275FE958A60B}">
  <ds:schemaRefs/>
</ds:datastoreItem>
</file>

<file path=customXml/itemProps28.xml><?xml version="1.0" encoding="utf-8"?>
<ds:datastoreItem xmlns:ds="http://schemas.openxmlformats.org/officeDocument/2006/customXml" ds:itemID="{E6C17D8B-3191-43D0-A0E8-A3A0BF9E799D}">
  <ds:schemaRefs/>
</ds:datastoreItem>
</file>

<file path=customXml/itemProps29.xml><?xml version="1.0" encoding="utf-8"?>
<ds:datastoreItem xmlns:ds="http://schemas.openxmlformats.org/officeDocument/2006/customXml" ds:itemID="{698B047F-AF94-4F3B-9968-056283AB7C06}">
  <ds:schemaRefs/>
</ds:datastoreItem>
</file>

<file path=customXml/itemProps30.xml><?xml version="1.0" encoding="utf-8"?>
<ds:datastoreItem xmlns:ds="http://schemas.openxmlformats.org/officeDocument/2006/customXml" ds:itemID="{19865950-4CB3-43AC-A29F-6FCDE43221DD}">
  <ds:schemaRefs/>
</ds:datastoreItem>
</file>

<file path=customXml/itemProps31.xml><?xml version="1.0" encoding="utf-8"?>
<ds:datastoreItem xmlns:ds="http://schemas.openxmlformats.org/officeDocument/2006/customXml" ds:itemID="{819CB829-5BD4-452F-9703-BD3109244AEC}">
  <ds:schemaRefs>
    <ds:schemaRef ds:uri="http://schemas.microsoft.com/DataMashup"/>
  </ds:schemaRefs>
</ds:datastoreItem>
</file>

<file path=customXml/itemProps32.xml><?xml version="1.0" encoding="utf-8"?>
<ds:datastoreItem xmlns:ds="http://schemas.openxmlformats.org/officeDocument/2006/customXml" ds:itemID="{758AEEA0-55E7-4139-B78C-5F425A809F96}">
  <ds:schemaRefs/>
</ds:datastoreItem>
</file>

<file path=customXml/itemProps33.xml><?xml version="1.0" encoding="utf-8"?>
<ds:datastoreItem xmlns:ds="http://schemas.openxmlformats.org/officeDocument/2006/customXml" ds:itemID="{F46BB87B-7F80-4F28-9772-430B8844CE32}">
  <ds:schemaRefs/>
</ds:datastoreItem>
</file>

<file path=customXml/itemProps34.xml><?xml version="1.0" encoding="utf-8"?>
<ds:datastoreItem xmlns:ds="http://schemas.openxmlformats.org/officeDocument/2006/customXml" ds:itemID="{9BADE9E5-7852-42A0-B45E-7CF1D779BEC4}">
  <ds:schemaRefs/>
</ds:datastoreItem>
</file>

<file path=customXml/itemProps35.xml><?xml version="1.0" encoding="utf-8"?>
<ds:datastoreItem xmlns:ds="http://schemas.openxmlformats.org/officeDocument/2006/customXml" ds:itemID="{4757B8B4-5689-4999-BD32-EB3D382CC253}">
  <ds:schemaRefs/>
</ds:datastoreItem>
</file>

<file path=customXml/itemProps36.xml><?xml version="1.0" encoding="utf-8"?>
<ds:datastoreItem xmlns:ds="http://schemas.openxmlformats.org/officeDocument/2006/customXml" ds:itemID="{DDC321FB-223F-45D9-8BA7-589387BDD350}">
  <ds:schemaRefs/>
</ds:datastoreItem>
</file>

<file path=customXml/itemProps37.xml><?xml version="1.0" encoding="utf-8"?>
<ds:datastoreItem xmlns:ds="http://schemas.openxmlformats.org/officeDocument/2006/customXml" ds:itemID="{BD7B5E6C-89E3-4D7F-9230-C36303F18703}">
  <ds:schemaRefs/>
</ds:datastoreItem>
</file>

<file path=customXml/itemProps38.xml><?xml version="1.0" encoding="utf-8"?>
<ds:datastoreItem xmlns:ds="http://schemas.openxmlformats.org/officeDocument/2006/customXml" ds:itemID="{2E32FDF6-7F20-4C20-AA77-25B7F6381D04}">
  <ds:schemaRefs/>
</ds:datastoreItem>
</file>

<file path=customXml/itemProps39.xml><?xml version="1.0" encoding="utf-8"?>
<ds:datastoreItem xmlns:ds="http://schemas.openxmlformats.org/officeDocument/2006/customXml" ds:itemID="{702A0E62-A8C6-4DB0-B70B-33A24886699D}">
  <ds:schemaRefs/>
</ds:datastoreItem>
</file>

<file path=customXml/itemProps40.xml><?xml version="1.0" encoding="utf-8"?>
<ds:datastoreItem xmlns:ds="http://schemas.openxmlformats.org/officeDocument/2006/customXml" ds:itemID="{3304E504-1A5C-449C-8ADA-DC1CE33DF2AD}">
  <ds:schemaRefs/>
</ds:datastoreItem>
</file>

<file path=customXml/itemProps41.xml><?xml version="1.0" encoding="utf-8"?>
<ds:datastoreItem xmlns:ds="http://schemas.openxmlformats.org/officeDocument/2006/customXml" ds:itemID="{BEE219EE-7183-4999-8369-EE9FD7C4557C}">
  <ds:schemaRefs/>
</ds:datastoreItem>
</file>

<file path=customXml/itemProps42.xml><?xml version="1.0" encoding="utf-8"?>
<ds:datastoreItem xmlns:ds="http://schemas.openxmlformats.org/officeDocument/2006/customXml" ds:itemID="{AD2D1052-C4C0-48DC-9F10-A2E09393ADC9}">
  <ds:schemaRefs/>
</ds:datastoreItem>
</file>

<file path=customXml/itemProps43.xml><?xml version="1.0" encoding="utf-8"?>
<ds:datastoreItem xmlns:ds="http://schemas.openxmlformats.org/officeDocument/2006/customXml" ds:itemID="{771FDE6D-AC83-49DD-9406-4EBEAAC06F63}">
  <ds:schemaRefs/>
</ds:datastoreItem>
</file>

<file path=customXml/itemProps44.xml><?xml version="1.0" encoding="utf-8"?>
<ds:datastoreItem xmlns:ds="http://schemas.openxmlformats.org/officeDocument/2006/customXml" ds:itemID="{821685FC-E1CC-4530-842B-409D852CE2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Dim_products</vt:lpstr>
      <vt:lpstr>Fact_Retailed_Data</vt:lpstr>
      <vt:lpstr>Messy_Retail_Data (2)</vt:lpstr>
      <vt:lpstr>Messy_Retail_Data (3)</vt:lpstr>
      <vt:lpstr>Messy_Retail_Data (4)</vt:lpstr>
      <vt:lpstr>PIVOT TABLES</vt:lpstr>
      <vt:lpstr>Sales Performance</vt:lpstr>
      <vt:lpstr>Customers And Demand</vt:lpstr>
      <vt:lpstr>Pricing And Competition</vt:lpstr>
      <vt:lpstr>Product competitivness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omarsheshtawy2121@gmail.com</dc:creator>
  <cp:lastModifiedBy>omarsheshtawy2121@gmail.com</cp:lastModifiedBy>
  <dcterms:created xsi:type="dcterms:W3CDTF">2026-08-18T17:03:07Z</dcterms:created>
  <dcterms:modified xsi:type="dcterms:W3CDTF">2026-09-08T15:41:44Z</dcterms:modified>
</cp:coreProperties>
</file>