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Z\excel\excel_6\"/>
    </mc:Choice>
  </mc:AlternateContent>
  <xr:revisionPtr revIDLastSave="0" documentId="13_ncr:1_{35603CA4-776B-4F27-B8DB-46F64317D350}" xr6:coauthVersionLast="47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Структура сценария" sheetId="4" r:id="rId1"/>
    <sheet name="Задание_1" sheetId="1" r:id="rId2"/>
    <sheet name="Отчет о результатах 1" sheetId="6" r:id="rId3"/>
    <sheet name="Задание_3" sheetId="3" r:id="rId4"/>
  </sheets>
  <definedNames>
    <definedName name="solver_adj" localSheetId="3" hidden="1">Задание_3!$B$4,Задание_3!$B$5,Задание_3!$B$6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Задание_3!$B$4</definedName>
    <definedName name="solver_lhs2" localSheetId="3" hidden="1">Задание_3!$B$4</definedName>
    <definedName name="solver_lhs3" localSheetId="3" hidden="1">Задание_3!$B$5</definedName>
    <definedName name="solver_lhs4" localSheetId="3" hidden="1">Задание_3!$B$5</definedName>
    <definedName name="solver_lhs5" localSheetId="3" hidden="1">Задание_3!$B$6</definedName>
    <definedName name="solver_lhs6" localSheetId="3" hidden="1">Задание_3!$B$6</definedName>
    <definedName name="solver_lhs7" localSheetId="3" hidden="1">Задание_3!$D$7</definedName>
    <definedName name="solver_lhs8" localSheetId="3" hidden="1">Задание_3!$E$7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8</definedName>
    <definedName name="solver_nwt" localSheetId="3" hidden="1">1</definedName>
    <definedName name="solver_opt" localSheetId="3" hidden="1">Задание_3!$C$7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4</definedName>
    <definedName name="solver_rel3" localSheetId="3" hidden="1">1</definedName>
    <definedName name="solver_rel4" localSheetId="3" hidden="1">4</definedName>
    <definedName name="solver_rel5" localSheetId="3" hidden="1">1</definedName>
    <definedName name="solver_rel6" localSheetId="3" hidden="1">4</definedName>
    <definedName name="solver_rel7" localSheetId="3" hidden="1">1</definedName>
    <definedName name="solver_rel8" localSheetId="3" hidden="1">1</definedName>
    <definedName name="solver_rhs1" localSheetId="3" hidden="1">Задание_3!$F$4</definedName>
    <definedName name="solver_rhs2" localSheetId="3" hidden="1">"целое"</definedName>
    <definedName name="solver_rhs3" localSheetId="3" hidden="1">Задание_3!$F$5</definedName>
    <definedName name="solver_rhs4" localSheetId="3" hidden="1">"целое"</definedName>
    <definedName name="solver_rhs5" localSheetId="3" hidden="1">Задание_3!$F$6</definedName>
    <definedName name="solver_rhs6" localSheetId="3" hidden="1">"целое"</definedName>
    <definedName name="solver_rhs7" localSheetId="3" hidden="1">13000</definedName>
    <definedName name="solver_rhs8" localSheetId="3" hidden="1">3000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3" l="1"/>
  <c r="B7" i="3"/>
  <c r="E7" i="3"/>
  <c r="D7" i="3"/>
  <c r="B11" i="1" l="1"/>
  <c r="F5" i="1" s="1"/>
</calcChain>
</file>

<file path=xl/sharedStrings.xml><?xml version="1.0" encoding="utf-8"?>
<sst xmlns="http://schemas.openxmlformats.org/spreadsheetml/2006/main" count="112" uniqueCount="87">
  <si>
    <t>Ежемесячный спрос</t>
  </si>
  <si>
    <t>Столбец1</t>
  </si>
  <si>
    <t>Условие задания 1:
1. Вы инвестируете в новый мюзикл. У Вас есть следующая информация о постановке:
● Постоянные затраты на первое представление пьесы составляют 50 млн. рублей.
● Средняя цена билета - 3500 рублей.
● Театр вмещает 2000 человек, и представления идут 365 дней в году.
Создайте таблицу данных, в которой определяется, как общий доход от постановки изменяется при
продолжительности проката пьесы от 1 года до 5 лет и при средней наполненности зала, меняющейся
от 70% до 90%.
2. Создайте сценарии для малого среднего числа посетителей (50%), наиболее вероятного (75%) и
большого числа посетителей (90%).</t>
  </si>
  <si>
    <t xml:space="preserve">Количество человек </t>
  </si>
  <si>
    <t>Средняя цена билета</t>
  </si>
  <si>
    <t>Постоянные затраты на 1-е представление</t>
  </si>
  <si>
    <t>Количество представлений в год</t>
  </si>
  <si>
    <t>Продолжительность проката (лет)</t>
  </si>
  <si>
    <t>Наполняемость зала</t>
  </si>
  <si>
    <t>Прибыль</t>
  </si>
  <si>
    <t>Столбец2</t>
  </si>
  <si>
    <t>Сумма</t>
  </si>
  <si>
    <t>Среднее</t>
  </si>
  <si>
    <t>С нарастающим итогом</t>
  </si>
  <si>
    <t>Количество</t>
  </si>
  <si>
    <t>Столбец3</t>
  </si>
  <si>
    <t>Таблица данных</t>
  </si>
  <si>
    <t>Прокат (лет)</t>
  </si>
  <si>
    <t>Процент наполняемости зала</t>
  </si>
  <si>
    <t>$B$10</t>
  </si>
  <si>
    <t>$B$11</t>
  </si>
  <si>
    <t>Пессимистичный</t>
  </si>
  <si>
    <t>Автор: Юлия Шевченко , 20.03.2023
Автор изменений: Юлия Шевченко , 20.03.2023</t>
  </si>
  <si>
    <t>Реалистичный</t>
  </si>
  <si>
    <t>Автор: Юлия Шевченко , 20.03.2023</t>
  </si>
  <si>
    <t>Оптимистичный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</si>
  <si>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</si>
  <si>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</si>
  <si>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</si>
  <si>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</si>
  <si>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</si>
  <si>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</si>
  <si>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</si>
  <si>
    <t>Условие задания 2:
Завод производит мыши, клавиатуры и джойстики для видеоигр. В таблице приведена прибыль с единицы продукции, количество рабочего времени, затрачиваемое на единицу продукции, ежемесячный спрос на продукты и количество машинного времени, затрачиваемое на единицу продукции.
Каждый месяц доступно в общей сложности 13 000 часов рабочего времени и 3000 часов машинного времени. Каким образом завод может максимизировать ежемесячную прибыль?</t>
  </si>
  <si>
    <t>Продукция</t>
  </si>
  <si>
    <t>Мышки</t>
  </si>
  <si>
    <t>Клавиатуры</t>
  </si>
  <si>
    <t>Джойстики</t>
  </si>
  <si>
    <t>Рабочее время</t>
  </si>
  <si>
    <t>Прибыль с еденицы</t>
  </si>
  <si>
    <t>Машинное время</t>
  </si>
  <si>
    <t>Всего</t>
  </si>
  <si>
    <t>Microsoft Excel 16.0 Отчет о результатах</t>
  </si>
  <si>
    <t>Лист: [Dz_6.xlsx]Задание_3</t>
  </si>
  <si>
    <t>Отчет создан: 20.03.2023 11:47:42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</si>
  <si>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</si>
  <si>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</si>
  <si>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</si>
  <si>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Время решения: 0,281 секунд.</t>
  </si>
  <si>
    <t>Число итераций: 3 Число подзадач: 0</t>
  </si>
  <si>
    <t>Параметры поиска решения</t>
  </si>
  <si>
    <t>Максимальное время Без пределов,  Число итераций Без пределов, Precision 0,000001, Использовать автоматическое масштабирование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</si>
  <si>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</si>
  <si>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</si>
  <si>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</si>
  <si>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</si>
  <si>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</si>
  <si>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</si>
  <si>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</si>
  <si>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</si>
  <si>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</si>
  <si>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</si>
  <si>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</si>
  <si>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</si>
  <si>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</si>
  <si>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$C$7</t>
  </si>
  <si>
    <t>Всего Прибыль с еденицы</t>
  </si>
  <si>
    <t>$B$4</t>
  </si>
  <si>
    <t>Мышки Количество</t>
  </si>
  <si>
    <t>$B$5</t>
  </si>
  <si>
    <t>Клавиатуры Количество</t>
  </si>
  <si>
    <t>$B$6</t>
  </si>
  <si>
    <t>Джойстики Количество</t>
  </si>
  <si>
    <t>$D$7</t>
  </si>
  <si>
    <t>Всего Рабочее время</t>
  </si>
  <si>
    <t>$D$7&lt;=13000</t>
  </si>
  <si>
    <t>Без привязки</t>
  </si>
  <si>
    <t>$E$7</t>
  </si>
  <si>
    <t>Всего Машинное время</t>
  </si>
  <si>
    <t>$E$7&lt;=3000</t>
  </si>
  <si>
    <t>$B$4&lt;=$F$4</t>
  </si>
  <si>
    <t>Привязка</t>
  </si>
  <si>
    <t>$B$5&lt;=$F$5</t>
  </si>
  <si>
    <t>$B$6&lt;=$F$6</t>
  </si>
  <si>
    <t>$B$4=Целочисленное</t>
  </si>
  <si>
    <t>$B$5=Целочисленное</t>
  </si>
  <si>
    <t>$B$6=Целочисленное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</si>
</sst>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5" formatCode="#,##0.00\ &quot;₽&quot;"/>
  </numFmts>
  <fonts count="13" x14ac:knownFonts="1">
    <font>
      <sz val="11"/>
      <color theme="1"/>
      <name val="Calibri"/>
      <family val="2"/>
      <scheme val="minor"/>
    </font>
    <font>
      <sz val="11"/>
      <color rgb="FF2C2D30"/>
      <name val="Arial"/>
      <family val="2"/>
      <charset val="204"/>
    </font>
    <font>
      <sz val="11"/>
      <color rgb="FF2C2D30"/>
      <name val="MS Reference Sans Serif"/>
      <family val="2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4"/>
      <color rgb="FF2C2D3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0" applyFont="1"/>
    <xf numFmtId="0" fontId="5" fillId="0" borderId="0" xfId="0" applyFont="1"/>
    <xf numFmtId="0" fontId="6" fillId="0" borderId="1" xfId="0" applyFont="1" applyBorder="1"/>
    <xf numFmtId="10" fontId="6" fillId="0" borderId="1" xfId="0" applyNumberFormat="1" applyFont="1" applyBorder="1"/>
    <xf numFmtId="0" fontId="7" fillId="0" borderId="0" xfId="0" applyFont="1"/>
    <xf numFmtId="0" fontId="7" fillId="0" borderId="1" xfId="0" applyFont="1" applyBorder="1"/>
    <xf numFmtId="165" fontId="7" fillId="0" borderId="1" xfId="0" applyNumberFormat="1" applyFont="1" applyBorder="1"/>
    <xf numFmtId="0" fontId="6" fillId="2" borderId="1" xfId="0" applyFont="1" applyFill="1" applyBorder="1" applyAlignment="1">
      <alignment horizontal="center"/>
    </xf>
    <xf numFmtId="165" fontId="6" fillId="3" borderId="1" xfId="0" applyNumberFormat="1" applyFont="1" applyFill="1" applyBorder="1"/>
    <xf numFmtId="10" fontId="6" fillId="3" borderId="1" xfId="0" applyNumberFormat="1" applyFont="1" applyFill="1" applyBorder="1"/>
    <xf numFmtId="0" fontId="6" fillId="3" borderId="1" xfId="0" applyFont="1" applyFill="1" applyBorder="1"/>
    <xf numFmtId="0" fontId="6" fillId="4" borderId="1" xfId="0" applyFont="1" applyFill="1" applyBorder="1"/>
    <xf numFmtId="165" fontId="6" fillId="4" borderId="1" xfId="0" applyNumberFormat="1" applyFont="1" applyFill="1" applyBorder="1"/>
    <xf numFmtId="0" fontId="6" fillId="3" borderId="3" xfId="0" applyFont="1" applyFill="1" applyBorder="1" applyAlignment="1">
      <alignment horizontal="center" vertical="center" textRotation="90"/>
    </xf>
    <xf numFmtId="0" fontId="6" fillId="3" borderId="5" xfId="0" applyFont="1" applyFill="1" applyBorder="1" applyAlignment="1">
      <alignment horizontal="center" vertical="center" textRotation="90"/>
    </xf>
    <xf numFmtId="0" fontId="6" fillId="3" borderId="2" xfId="0" applyFont="1" applyFill="1" applyBorder="1" applyAlignment="1">
      <alignment horizontal="center" vertical="center" textRotation="90"/>
    </xf>
    <xf numFmtId="0" fontId="6" fillId="3" borderId="1" xfId="0" applyFont="1" applyFill="1" applyBorder="1" applyAlignment="1">
      <alignment horizontal="center"/>
    </xf>
    <xf numFmtId="0" fontId="0" fillId="0" borderId="0" xfId="0" applyFill="1" applyBorder="1" applyAlignment="1"/>
    <xf numFmtId="10" fontId="0" fillId="0" borderId="0" xfId="0" applyNumberFormat="1" applyFill="1" applyBorder="1" applyAlignment="1"/>
    <xf numFmtId="165" fontId="0" fillId="0" borderId="7" xfId="0" applyNumberFormat="1" applyFill="1" applyBorder="1" applyAlignment="1"/>
    <xf numFmtId="0" fontId="8" fillId="5" borderId="4" xfId="0" applyFont="1" applyFill="1" applyBorder="1" applyAlignment="1">
      <alignment horizontal="left"/>
    </xf>
    <xf numFmtId="0" fontId="8" fillId="5" borderId="6" xfId="0" applyFont="1" applyFill="1" applyBorder="1" applyAlignment="1">
      <alignment horizontal="left"/>
    </xf>
    <xf numFmtId="0" fontId="0" fillId="0" borderId="8" xfId="0" applyFill="1" applyBorder="1" applyAlignment="1"/>
    <xf numFmtId="0" fontId="9" fillId="6" borderId="0" xfId="0" applyFont="1" applyFill="1" applyBorder="1" applyAlignment="1">
      <alignment horizontal="left"/>
    </xf>
    <xf numFmtId="0" fontId="10" fillId="6" borderId="8" xfId="0" applyFont="1" applyFill="1" applyBorder="1" applyAlignment="1">
      <alignment horizontal="left"/>
    </xf>
    <xf numFmtId="0" fontId="9" fillId="6" borderId="7" xfId="0" applyFont="1" applyFill="1" applyBorder="1" applyAlignment="1">
      <alignment horizontal="left"/>
    </xf>
    <xf numFmtId="0" fontId="11" fillId="5" borderId="6" xfId="0" applyFont="1" applyFill="1" applyBorder="1" applyAlignment="1">
      <alignment horizontal="right"/>
    </xf>
    <xf numFmtId="0" fontId="11" fillId="5" borderId="4" xfId="0" applyFont="1" applyFill="1" applyBorder="1" applyAlignment="1">
      <alignment horizontal="right"/>
    </xf>
    <xf numFmtId="10" fontId="0" fillId="7" borderId="0" xfId="0" applyNumberFormat="1" applyFill="1" applyBorder="1" applyAlignment="1"/>
    <xf numFmtId="0" fontId="12" fillId="0" borderId="0" xfId="0" applyFont="1" applyFill="1" applyBorder="1" applyAlignment="1">
      <alignment vertical="top" wrapText="1"/>
    </xf>
    <xf numFmtId="0" fontId="6" fillId="0" borderId="0" xfId="0" applyFont="1" applyAlignment="1">
      <alignment horizontal="left" vertical="top"/>
    </xf>
    <xf numFmtId="44" fontId="3" fillId="0" borderId="0" xfId="0" applyNumberFormat="1" applyFont="1" applyAlignment="1">
      <alignment wrapText="1"/>
    </xf>
    <xf numFmtId="44" fontId="0" fillId="0" borderId="0" xfId="0" applyNumberFormat="1" applyAlignment="1">
      <alignment wrapText="1"/>
    </xf>
    <xf numFmtId="165" fontId="3" fillId="0" borderId="0" xfId="0" applyNumberFormat="1" applyFont="1"/>
    <xf numFmtId="0" fontId="4" fillId="0" borderId="0" xfId="0" applyFont="1"/>
    <xf numFmtId="0" fontId="0" fillId="0" borderId="10" xfId="0" applyFill="1" applyBorder="1" applyAlignment="1"/>
    <xf numFmtId="0" fontId="10" fillId="0" borderId="9" xfId="0" applyFont="1" applyFill="1" applyBorder="1" applyAlignment="1">
      <alignment horizontal="center"/>
    </xf>
    <xf numFmtId="0" fontId="0" fillId="0" borderId="11" xfId="0" applyFill="1" applyBorder="1" applyAlignment="1"/>
    <xf numFmtId="165" fontId="0" fillId="0" borderId="10" xfId="0" applyNumberFormat="1" applyFill="1" applyBorder="1" applyAlignment="1"/>
    <xf numFmtId="0" fontId="0" fillId="0" borderId="11" xfId="0" applyNumberFormat="1" applyFill="1" applyBorder="1" applyAlignment="1"/>
    <xf numFmtId="0" fontId="0" fillId="0" borderId="10" xfId="0" applyNumberFormat="1" applyFill="1" applyBorder="1" applyAlignment="1"/>
  </cellXfs>
  <cellStyles count="1">
    <cellStyle name="Обычный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numFmt numFmtId="165" formatCode="#,##0.00\ &quot;₽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  <numFmt numFmtId="34" formatCode="_-* #,##0.00\ &quot;₽&quot;_-;\-* #,##0.00\ &quot;₽&quot;_-;_-* &quot;-&quot;??\ &quot;₽&quot;_-;_-@_-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E8AF7F-20A3-4683-B5A1-BF1F3D2FC59B}" name="Таблица2" displayName="Таблица2" ref="A4:B11" totalsRowShown="0" headerRowDxfId="11" dataDxfId="10">
  <autoFilter ref="A4:B11" xr:uid="{EDE8AF7F-20A3-4683-B5A1-BF1F3D2FC59B}"/>
  <tableColumns count="2">
    <tableColumn id="1" xr3:uid="{AC5F8459-E0CE-4999-ACEC-FDEE78624201}" name="Столбец1" dataDxfId="9"/>
    <tableColumn id="2" xr3:uid="{60A269CC-EACD-4C27-B4C8-0104636F0E5A}" name="Столбец2" dataDxfId="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28F71D-30A1-4026-B478-78E165AF9495}" name="Таблица3" displayName="Таблица3" ref="A3:F7" totalsRowShown="0" headerRowDxfId="3" dataDxfId="4">
  <autoFilter ref="A3:F7" xr:uid="{B528F71D-30A1-4026-B478-78E165AF9495}"/>
  <tableColumns count="6">
    <tableColumn id="1" xr3:uid="{35D37630-E234-4DF8-A2A3-21414D973C19}" name="Продукция" dataDxfId="7"/>
    <tableColumn id="2" xr3:uid="{DA5F9E9E-2668-4553-B0AC-0713B8010C6E}" name="Количество" dataDxfId="2"/>
    <tableColumn id="3" xr3:uid="{1B7BE4F4-37CB-4606-BD3F-6AD0AB48C124}" name="Прибыль с еденицы" dataDxfId="0"/>
    <tableColumn id="4" xr3:uid="{4DF51886-C9E8-4364-AD7D-9D15083CB7C7}" name="Рабочее время" dataDxfId="1"/>
    <tableColumn id="5" xr3:uid="{5345AAA6-E9D9-4D9D-AEBC-BC3684483D38}" name="Машинное время" dataDxfId="6"/>
    <tableColumn id="6" xr3:uid="{DB0E29E8-49EB-4916-AC11-30018F540EAA}" name="Ежемесячный спрос" dataDxfId="5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4B38-B3FC-40A2-A066-A3E0BE2AC141}">
  <sheetPr>
    <outlinePr summaryBelow="0"/>
  </sheetPr>
  <dimension ref="B1:G11"/>
  <sheetViews>
    <sheetView showGridLines="0" workbookViewId="0">
      <selection activeCell="K11" sqref="K11"/>
    </sheetView>
  </sheetViews>
  <sheetFormatPr defaultRowHeight="15" outlineLevelRow="1" outlineLevelCol="1" x14ac:dyDescent="0.25"/>
  <cols>
    <col min="3" max="3" width="6.140625" bestFit="1" customWidth="1"/>
    <col min="4" max="7" width="16.5703125" bestFit="1" customWidth="1" outlineLevel="1"/>
  </cols>
  <sheetData>
    <row r="1" spans="2:7" ht="15.75" thickBot="1" x14ac:dyDescent="0.3"/>
    <row r="2" spans="2:7" ht="15.75" x14ac:dyDescent="0.25">
      <c r="B2" s="26" t="s">
        <v>26</v>
      </c>
      <c r="C2" s="26"/>
      <c r="D2" s="31"/>
      <c r="E2" s="31"/>
      <c r="F2" s="31"/>
      <c r="G2" s="31"/>
    </row>
    <row r="3" spans="2:7" ht="15.75" collapsed="1" x14ac:dyDescent="0.25">
      <c r="B3" s="25"/>
      <c r="C3" s="25"/>
      <c r="D3" s="32" t="s">
        <v>28</v>
      </c>
      <c r="E3" s="32" t="s">
        <v>21</v>
      </c>
      <c r="F3" s="32" t="s">
        <v>23</v>
      </c>
      <c r="G3" s="32" t="s">
        <v>25</v>
      </c>
    </row>
    <row r="4" spans="2:7" ht="67.5" hidden="1" outlineLevel="1" x14ac:dyDescent="0.25">
      <c r="B4" s="28"/>
      <c r="C4" s="28"/>
      <c r="D4" s="22"/>
      <c r="E4" s="34" t="s">
        <v>22</v>
      </c>
      <c r="F4" s="34" t="s">
        <v>24</v>
      </c>
      <c r="G4" s="34" t="s">
        <v>24</v>
      </c>
    </row>
    <row r="5" spans="2:7" x14ac:dyDescent="0.25">
      <c r="B5" s="29" t="s">
        <v>27</v>
      </c>
      <c r="C5" s="29"/>
      <c r="D5" s="27"/>
      <c r="E5" s="27"/>
      <c r="F5" s="27"/>
      <c r="G5" s="27"/>
    </row>
    <row r="6" spans="2:7" outlineLevel="1" x14ac:dyDescent="0.25">
      <c r="B6" s="28"/>
      <c r="C6" s="28" t="s">
        <v>19</v>
      </c>
      <c r="D6" s="23">
        <v>0.5</v>
      </c>
      <c r="E6" s="33">
        <v>0.5</v>
      </c>
      <c r="F6" s="33">
        <v>0.75</v>
      </c>
      <c r="G6" s="33">
        <v>0.9</v>
      </c>
    </row>
    <row r="7" spans="2:7" x14ac:dyDescent="0.25">
      <c r="B7" s="29" t="s">
        <v>29</v>
      </c>
      <c r="C7" s="29"/>
      <c r="D7" s="27"/>
      <c r="E7" s="27"/>
      <c r="F7" s="27"/>
      <c r="G7" s="27"/>
    </row>
    <row r="8" spans="2:7" ht="15.75" outlineLevel="1" thickBot="1" x14ac:dyDescent="0.3">
      <c r="B8" s="30"/>
      <c r="C8" s="30" t="s">
        <v>20</v>
      </c>
      <c r="D8" s="24">
        <v>1227500000</v>
      </c>
      <c r="E8" s="24">
        <v>1227500000</v>
      </c>
      <c r="F8" s="24">
        <v>1866250000</v>
      </c>
      <c r="G8" s="24">
        <v>2249500000</v>
      </c>
    </row>
    <row r="9" spans="2:7" x14ac:dyDescent="0.25">
      <c r="B9" t="s">
        <v>30</v>
      </c>
    </row>
    <row r="10" spans="2:7" x14ac:dyDescent="0.25">
      <c r="B10" t="s">
        <v>31</v>
      </c>
    </row>
    <row r="11" spans="2:7" x14ac:dyDescent="0.25">
      <c r="B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zoomScale="74" zoomScaleNormal="74" workbookViewId="0">
      <selection activeCell="F13" sqref="F13"/>
    </sheetView>
  </sheetViews>
  <sheetFormatPr defaultRowHeight="18.75" x14ac:dyDescent="0.3"/>
  <cols>
    <col min="1" max="1" width="48.7109375" style="5" customWidth="1"/>
    <col min="2" max="2" width="26" style="5" customWidth="1"/>
    <col min="3" max="5" width="9.140625" style="5"/>
    <col min="6" max="7" width="23.140625" style="5" bestFit="1" customWidth="1"/>
    <col min="8" max="8" width="23.28515625" style="5" customWidth="1"/>
    <col min="9" max="9" width="23.85546875" style="5" customWidth="1"/>
    <col min="10" max="10" width="25.5703125" style="5" customWidth="1"/>
    <col min="11" max="11" width="24.42578125" style="5" bestFit="1" customWidth="1"/>
    <col min="12" max="16384" width="9.140625" style="5"/>
  </cols>
  <sheetData>
    <row r="1" spans="1:17" ht="202.5" customHeight="1" x14ac:dyDescent="0.3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3">
      <c r="A2" s="6"/>
    </row>
    <row r="3" spans="1:17" x14ac:dyDescent="0.3">
      <c r="A3" s="6"/>
      <c r="E3" s="21" t="s">
        <v>16</v>
      </c>
      <c r="F3" s="21"/>
      <c r="G3" s="21"/>
      <c r="H3" s="21"/>
      <c r="I3" s="21"/>
      <c r="J3" s="21"/>
      <c r="K3" s="21"/>
    </row>
    <row r="4" spans="1:17" x14ac:dyDescent="0.3">
      <c r="A4" s="7" t="s">
        <v>1</v>
      </c>
      <c r="B4" s="7" t="s">
        <v>10</v>
      </c>
      <c r="E4" s="12" t="s">
        <v>9</v>
      </c>
      <c r="F4" s="12"/>
      <c r="G4" s="12" t="s">
        <v>18</v>
      </c>
      <c r="H4" s="12"/>
      <c r="I4" s="12"/>
      <c r="J4" s="12"/>
      <c r="K4" s="12"/>
    </row>
    <row r="5" spans="1:17" x14ac:dyDescent="0.3">
      <c r="A5" s="7" t="s">
        <v>6</v>
      </c>
      <c r="B5" s="7">
        <v>365</v>
      </c>
      <c r="E5" s="18" t="s">
        <v>17</v>
      </c>
      <c r="F5" s="13">
        <f>B11</f>
        <v>1227500000</v>
      </c>
      <c r="G5" s="14">
        <v>0.7</v>
      </c>
      <c r="H5" s="14">
        <v>0.75</v>
      </c>
      <c r="I5" s="14">
        <v>0.8</v>
      </c>
      <c r="J5" s="14">
        <v>0.85</v>
      </c>
      <c r="K5" s="14">
        <v>0.9</v>
      </c>
    </row>
    <row r="6" spans="1:17" ht="18.75" customHeight="1" x14ac:dyDescent="0.3">
      <c r="A6" s="7" t="s">
        <v>3</v>
      </c>
      <c r="B6" s="7">
        <v>2000</v>
      </c>
      <c r="E6" s="19"/>
      <c r="F6" s="16">
        <v>1</v>
      </c>
      <c r="G6" s="17">
        <f t="dataTable" ref="G6:K10" dt2D="1" dtr="1" r1="B10" r2="B9"/>
        <v>1738500000</v>
      </c>
      <c r="H6" s="17">
        <v>1866250000</v>
      </c>
      <c r="I6" s="17">
        <v>1994000000</v>
      </c>
      <c r="J6" s="17">
        <v>2121750000</v>
      </c>
      <c r="K6" s="17">
        <v>2249500000</v>
      </c>
    </row>
    <row r="7" spans="1:17" x14ac:dyDescent="0.3">
      <c r="A7" s="7" t="s">
        <v>5</v>
      </c>
      <c r="B7" s="7">
        <v>50000000</v>
      </c>
      <c r="E7" s="19"/>
      <c r="F7" s="15">
        <v>2</v>
      </c>
      <c r="G7" s="13">
        <v>3527000000</v>
      </c>
      <c r="H7" s="13">
        <v>3782500000</v>
      </c>
      <c r="I7" s="13">
        <v>4038000000</v>
      </c>
      <c r="J7" s="13">
        <v>4293500000</v>
      </c>
      <c r="K7" s="13">
        <v>4549000000</v>
      </c>
    </row>
    <row r="8" spans="1:17" x14ac:dyDescent="0.3">
      <c r="A8" s="7" t="s">
        <v>4</v>
      </c>
      <c r="B8" s="7">
        <v>3500</v>
      </c>
      <c r="E8" s="19"/>
      <c r="F8" s="16">
        <v>3</v>
      </c>
      <c r="G8" s="17">
        <v>5315500000</v>
      </c>
      <c r="H8" s="17">
        <v>5698750000</v>
      </c>
      <c r="I8" s="17">
        <v>6082000000</v>
      </c>
      <c r="J8" s="17">
        <v>6465250000</v>
      </c>
      <c r="K8" s="17">
        <v>6848500000</v>
      </c>
    </row>
    <row r="9" spans="1:17" x14ac:dyDescent="0.3">
      <c r="A9" s="7" t="s">
        <v>7</v>
      </c>
      <c r="B9" s="7">
        <v>1</v>
      </c>
      <c r="E9" s="19"/>
      <c r="F9" s="15">
        <v>4</v>
      </c>
      <c r="G9" s="13">
        <v>7104000000</v>
      </c>
      <c r="H9" s="13">
        <v>7615000000</v>
      </c>
      <c r="I9" s="13">
        <v>8126000000</v>
      </c>
      <c r="J9" s="13">
        <v>8637000000</v>
      </c>
      <c r="K9" s="13">
        <v>9148000000</v>
      </c>
    </row>
    <row r="10" spans="1:17" x14ac:dyDescent="0.3">
      <c r="A10" s="7" t="s">
        <v>8</v>
      </c>
      <c r="B10" s="8">
        <v>0.5</v>
      </c>
      <c r="E10" s="20"/>
      <c r="F10" s="16">
        <v>5</v>
      </c>
      <c r="G10" s="17">
        <v>8892500000</v>
      </c>
      <c r="H10" s="17">
        <v>9531250000</v>
      </c>
      <c r="I10" s="17">
        <v>10170000000</v>
      </c>
      <c r="J10" s="17">
        <v>10808750000</v>
      </c>
      <c r="K10" s="17">
        <v>11447500000</v>
      </c>
    </row>
    <row r="11" spans="1:17" x14ac:dyDescent="0.3">
      <c r="A11" s="10" t="s">
        <v>9</v>
      </c>
      <c r="B11" s="11">
        <f>(B8*B6*B5*B10*B9)-B7</f>
        <v>1227500000</v>
      </c>
      <c r="G11" s="9"/>
    </row>
  </sheetData>
  <scenarios current="0" show="0" sqref="B11">
    <scenario name="Пессимистичный" locked="1" count="1" user="Юлия Шевченко" comment="Автор: Юлия Шевченко , 20.03.2023_x000a_Автор изменений: Юлия Шевченко , 20.03.2023">
      <inputCells r="B10" val="0,5" numFmtId="10"/>
    </scenario>
    <scenario name="Реалистичный" locked="1" count="1" user="Юлия Шевченко" comment="Автор: Юлия Шевченко , 20.03.2023">
      <inputCells r="B10" val="0,75" numFmtId="10"/>
    </scenario>
    <scenario name="Оптимистичный" locked="1" count="1" user="Юлия Шевченко" comment="Автор: Юлия Шевченко , 20.03.2023">
      <inputCells r="B10" val="0,9" numFmtId="10"/>
    </scenario>
  </scenarios>
  <mergeCells count="5">
    <mergeCell ref="A1:Q1"/>
    <mergeCell ref="E3:K3"/>
    <mergeCell ref="E4:F4"/>
    <mergeCell ref="G4:K4"/>
    <mergeCell ref="E5:E10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1257-222A-4392-B43E-986FBF4E7090}">
  <dimension ref="A1:G35"/>
  <sheetViews>
    <sheetView showGridLines="0" workbookViewId="0"/>
  </sheetViews>
  <sheetFormatPr defaultRowHeight="15" x14ac:dyDescent="0.25"/>
  <cols>
    <col min="1" max="1" width="2.28515625" customWidth="1"/>
    <col min="2" max="2" width="21.140625" bestFit="1" customWidth="1"/>
    <col min="3" max="3" width="25.140625" bestFit="1" customWidth="1"/>
    <col min="4" max="4" width="19.42578125" bestFit="1" customWidth="1"/>
    <col min="5" max="5" width="24.7109375" bestFit="1" customWidth="1"/>
    <col min="6" max="6" width="15.85546875" bestFit="1" customWidth="1"/>
    <col min="7" max="7" width="9" bestFit="1" customWidth="1"/>
  </cols>
  <sheetData>
    <row r="1" spans="1:5" x14ac:dyDescent="0.25">
      <c r="A1" s="39" t="s">
        <v>42</v>
      </c>
    </row>
    <row r="2" spans="1:5" x14ac:dyDescent="0.25">
      <c r="A2" s="39" t="s">
        <v>43</v>
      </c>
    </row>
    <row r="3" spans="1:5" x14ac:dyDescent="0.25">
      <c r="A3" s="39" t="s">
        <v>44</v>
      </c>
    </row>
    <row r="4" spans="1:5" x14ac:dyDescent="0.25">
      <c r="A4" s="39" t="s">
        <v>45</v>
      </c>
    </row>
    <row r="5" spans="1:5" x14ac:dyDescent="0.25">
      <c r="A5" s="39" t="s">
        <v>46</v>
      </c>
    </row>
    <row r="6" spans="1:5" x14ac:dyDescent="0.25">
      <c r="A6" s="39"/>
      <c r="B6" t="s">
        <v>47</v>
      </c>
    </row>
    <row r="7" spans="1:5" x14ac:dyDescent="0.25">
      <c r="A7" s="39"/>
      <c r="B7" t="s">
        <v>48</v>
      </c>
    </row>
    <row r="8" spans="1:5" x14ac:dyDescent="0.25">
      <c r="A8" s="39"/>
      <c r="B8" t="s">
        <v>49</v>
      </c>
    </row>
    <row r="9" spans="1:5" x14ac:dyDescent="0.25">
      <c r="A9" s="39" t="s">
        <v>50</v>
      </c>
    </row>
    <row r="10" spans="1:5" x14ac:dyDescent="0.25">
      <c r="B10" t="s">
        <v>51</v>
      </c>
    </row>
    <row r="11" spans="1:5" x14ac:dyDescent="0.25">
      <c r="B11" t="s">
        <v>52</v>
      </c>
    </row>
    <row r="14" spans="1:5" ht="15.75" thickBot="1" x14ac:dyDescent="0.3">
      <c r="A14" t="s">
        <v>53</v>
      </c>
    </row>
    <row r="15" spans="1:5" ht="15.75" thickBot="1" x14ac:dyDescent="0.3">
      <c r="B15" s="41" t="s">
        <v>54</v>
      </c>
      <c r="C15" s="41" t="s">
        <v>55</v>
      </c>
      <c r="D15" s="41" t="s">
        <v>56</v>
      </c>
      <c r="E15" s="41" t="s">
        <v>57</v>
      </c>
    </row>
    <row r="16" spans="1:5" ht="15.75" thickBot="1" x14ac:dyDescent="0.3">
      <c r="B16" s="40" t="s">
        <v>65</v>
      </c>
      <c r="C16" s="40" t="s">
        <v>66</v>
      </c>
      <c r="D16" s="43">
        <v>2800</v>
      </c>
      <c r="E16" s="43">
        <v>53800000</v>
      </c>
    </row>
    <row r="19" spans="1:7" ht="15.75" thickBot="1" x14ac:dyDescent="0.3">
      <c r="A19" t="s">
        <v>58</v>
      </c>
    </row>
    <row r="20" spans="1:7" ht="15.75" thickBot="1" x14ac:dyDescent="0.3">
      <c r="B20" s="41" t="s">
        <v>54</v>
      </c>
      <c r="C20" s="41" t="s">
        <v>55</v>
      </c>
      <c r="D20" s="41" t="s">
        <v>56</v>
      </c>
      <c r="E20" s="41" t="s">
        <v>57</v>
      </c>
      <c r="F20" s="41" t="s">
        <v>59</v>
      </c>
    </row>
    <row r="21" spans="1:7" x14ac:dyDescent="0.25">
      <c r="B21" s="42" t="s">
        <v>67</v>
      </c>
      <c r="C21" s="42" t="s">
        <v>68</v>
      </c>
      <c r="D21" s="44">
        <v>1</v>
      </c>
      <c r="E21" s="44">
        <v>15000</v>
      </c>
      <c r="F21" s="42" t="s">
        <v>59</v>
      </c>
    </row>
    <row r="22" spans="1:7" x14ac:dyDescent="0.25">
      <c r="B22" s="42" t="s">
        <v>69</v>
      </c>
      <c r="C22" s="42" t="s">
        <v>70</v>
      </c>
      <c r="D22" s="44">
        <v>1</v>
      </c>
      <c r="E22" s="44">
        <v>29000</v>
      </c>
      <c r="F22" s="42" t="s">
        <v>59</v>
      </c>
    </row>
    <row r="23" spans="1:7" ht="15.75" thickBot="1" x14ac:dyDescent="0.3">
      <c r="B23" s="40" t="s">
        <v>71</v>
      </c>
      <c r="C23" s="40" t="s">
        <v>72</v>
      </c>
      <c r="D23" s="45">
        <v>1</v>
      </c>
      <c r="E23" s="45">
        <v>11000</v>
      </c>
      <c r="F23" s="40" t="s">
        <v>59</v>
      </c>
    </row>
    <row r="26" spans="1:7" ht="15.75" thickBot="1" x14ac:dyDescent="0.3">
      <c r="A26" t="s">
        <v>60</v>
      </c>
    </row>
    <row r="27" spans="1:7" ht="15.75" thickBot="1" x14ac:dyDescent="0.3">
      <c r="B27" s="41" t="s">
        <v>54</v>
      </c>
      <c r="C27" s="41" t="s">
        <v>55</v>
      </c>
      <c r="D27" s="41" t="s">
        <v>61</v>
      </c>
      <c r="E27" s="41" t="s">
        <v>62</v>
      </c>
      <c r="F27" s="41" t="s">
        <v>63</v>
      </c>
      <c r="G27" s="41" t="s">
        <v>64</v>
      </c>
    </row>
    <row r="28" spans="1:7" x14ac:dyDescent="0.25">
      <c r="B28" s="42" t="s">
        <v>73</v>
      </c>
      <c r="C28" s="42" t="s">
        <v>74</v>
      </c>
      <c r="D28" s="44">
        <v>0.74</v>
      </c>
      <c r="E28" s="42" t="s">
        <v>75</v>
      </c>
      <c r="F28" s="42" t="s">
        <v>76</v>
      </c>
      <c r="G28" s="42">
        <v>12999.26</v>
      </c>
    </row>
    <row r="29" spans="1:7" x14ac:dyDescent="0.25">
      <c r="B29" s="42" t="s">
        <v>77</v>
      </c>
      <c r="C29" s="42" t="s">
        <v>78</v>
      </c>
      <c r="D29" s="44">
        <v>0.13500000000000001</v>
      </c>
      <c r="E29" s="42" t="s">
        <v>79</v>
      </c>
      <c r="F29" s="42" t="s">
        <v>76</v>
      </c>
      <c r="G29" s="42">
        <v>2999.8649999999998</v>
      </c>
    </row>
    <row r="30" spans="1:7" x14ac:dyDescent="0.25">
      <c r="B30" s="42" t="s">
        <v>67</v>
      </c>
      <c r="C30" s="42" t="s">
        <v>68</v>
      </c>
      <c r="D30" s="44">
        <v>15000</v>
      </c>
      <c r="E30" s="42" t="s">
        <v>80</v>
      </c>
      <c r="F30" s="42" t="s">
        <v>81</v>
      </c>
      <c r="G30" s="42">
        <v>0</v>
      </c>
    </row>
    <row r="31" spans="1:7" x14ac:dyDescent="0.25">
      <c r="B31" s="42" t="s">
        <v>69</v>
      </c>
      <c r="C31" s="42" t="s">
        <v>70</v>
      </c>
      <c r="D31" s="44">
        <v>29000</v>
      </c>
      <c r="E31" s="42" t="s">
        <v>82</v>
      </c>
      <c r="F31" s="42" t="s">
        <v>81</v>
      </c>
      <c r="G31" s="42">
        <v>0</v>
      </c>
    </row>
    <row r="32" spans="1:7" x14ac:dyDescent="0.25">
      <c r="B32" s="42" t="s">
        <v>71</v>
      </c>
      <c r="C32" s="42" t="s">
        <v>72</v>
      </c>
      <c r="D32" s="44">
        <v>11000</v>
      </c>
      <c r="E32" s="42" t="s">
        <v>83</v>
      </c>
      <c r="F32" s="42" t="s">
        <v>81</v>
      </c>
      <c r="G32" s="42">
        <v>0</v>
      </c>
    </row>
    <row r="33" spans="2:7" x14ac:dyDescent="0.25">
      <c r="B33" s="42" t="s">
        <v>84</v>
      </c>
      <c r="C33" s="42"/>
      <c r="D33" s="42"/>
      <c r="E33" s="42"/>
      <c r="F33" s="42"/>
      <c r="G33" s="42"/>
    </row>
    <row r="34" spans="2:7" x14ac:dyDescent="0.25">
      <c r="B34" s="42" t="s">
        <v>85</v>
      </c>
      <c r="C34" s="42"/>
      <c r="D34" s="42"/>
      <c r="E34" s="42"/>
      <c r="F34" s="42"/>
      <c r="G34" s="42"/>
    </row>
    <row r="35" spans="2:7" ht="15.75" thickBot="1" x14ac:dyDescent="0.3">
      <c r="B35" s="40" t="s">
        <v>86</v>
      </c>
      <c r="C35" s="40"/>
      <c r="D35" s="40"/>
      <c r="E35" s="40"/>
      <c r="F35" s="40"/>
      <c r="G35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9706-CA1A-48E0-AF34-05D3F158B7C5}">
  <dimension ref="A1:P8"/>
  <sheetViews>
    <sheetView tabSelected="1" zoomScale="90" zoomScaleNormal="90" workbookViewId="0">
      <selection activeCell="C7" sqref="C7"/>
    </sheetView>
  </sheetViews>
  <sheetFormatPr defaultRowHeight="15" x14ac:dyDescent="0.25"/>
  <cols>
    <col min="1" max="1" width="14.5703125" customWidth="1"/>
    <col min="2" max="2" width="15.42578125" customWidth="1"/>
    <col min="3" max="3" width="22.85546875" customWidth="1"/>
    <col min="4" max="4" width="18.140625" customWidth="1"/>
    <col min="5" max="5" width="20.5703125" customWidth="1"/>
    <col min="6" max="6" width="23.7109375" customWidth="1"/>
    <col min="7" max="7" width="11.42578125" customWidth="1"/>
    <col min="12" max="12" width="11.85546875" customWidth="1"/>
    <col min="13" max="13" width="13.85546875" customWidth="1"/>
    <col min="14" max="14" width="12.85546875" customWidth="1"/>
  </cols>
  <sheetData>
    <row r="1" spans="1:16" s="35" customFormat="1" ht="117" customHeight="1" x14ac:dyDescent="0.25">
      <c r="A1" s="4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 x14ac:dyDescent="0.25">
      <c r="A2" s="2"/>
      <c r="B2" s="2"/>
    </row>
    <row r="3" spans="1:16" s="37" customFormat="1" ht="15.75" x14ac:dyDescent="0.25">
      <c r="A3" s="36" t="s">
        <v>34</v>
      </c>
      <c r="B3" s="36" t="s">
        <v>14</v>
      </c>
      <c r="C3" s="36" t="s">
        <v>39</v>
      </c>
      <c r="D3" s="36" t="s">
        <v>38</v>
      </c>
      <c r="E3" s="36" t="s">
        <v>40</v>
      </c>
      <c r="F3" s="36" t="s">
        <v>0</v>
      </c>
      <c r="G3" s="36"/>
      <c r="H3" s="36"/>
      <c r="I3" s="36"/>
      <c r="J3"/>
      <c r="K3"/>
      <c r="L3"/>
      <c r="M3"/>
      <c r="N3"/>
      <c r="O3"/>
      <c r="P3"/>
    </row>
    <row r="4" spans="1:16" ht="15.75" x14ac:dyDescent="0.25">
      <c r="A4" s="3" t="s">
        <v>35</v>
      </c>
      <c r="B4" s="3">
        <v>15000</v>
      </c>
      <c r="C4" s="38">
        <v>800</v>
      </c>
      <c r="D4" s="3">
        <v>0.2</v>
      </c>
      <c r="E4" s="3">
        <v>0.04</v>
      </c>
      <c r="F4" s="3">
        <v>15000</v>
      </c>
      <c r="G4" s="3"/>
      <c r="H4" s="3"/>
      <c r="I4" s="3"/>
    </row>
    <row r="5" spans="1:16" ht="15.75" x14ac:dyDescent="0.25">
      <c r="A5" s="3" t="s">
        <v>36</v>
      </c>
      <c r="B5" s="3">
        <v>29000</v>
      </c>
      <c r="C5" s="38">
        <v>1100</v>
      </c>
      <c r="D5" s="3">
        <v>0.3</v>
      </c>
      <c r="E5" s="3">
        <v>5.5E-2</v>
      </c>
      <c r="F5" s="3">
        <v>29000</v>
      </c>
      <c r="G5" s="3"/>
      <c r="H5" s="3"/>
      <c r="I5" s="3"/>
    </row>
    <row r="6" spans="1:16" ht="15.75" x14ac:dyDescent="0.25">
      <c r="A6" s="3" t="s">
        <v>37</v>
      </c>
      <c r="B6" s="3">
        <v>11000</v>
      </c>
      <c r="C6" s="38">
        <v>900</v>
      </c>
      <c r="D6" s="3">
        <v>0.24</v>
      </c>
      <c r="E6" s="3">
        <v>0.04</v>
      </c>
      <c r="F6" s="3">
        <v>11000</v>
      </c>
      <c r="G6" s="3"/>
      <c r="H6" s="3"/>
      <c r="I6" s="3"/>
    </row>
    <row r="7" spans="1:16" ht="15.75" x14ac:dyDescent="0.25">
      <c r="A7" s="3" t="s">
        <v>41</v>
      </c>
      <c r="B7" s="3">
        <f>SUM(B4:B6)</f>
        <v>55000</v>
      </c>
      <c r="C7" s="38">
        <f>SUMPRODUCT(B4:B6,C4:C6)</f>
        <v>53800000</v>
      </c>
      <c r="D7" s="3">
        <f>SUMPRODUCT(D4:D6)</f>
        <v>0.74</v>
      </c>
      <c r="E7" s="3">
        <f>SUMPRODUCT(E4:E6)</f>
        <v>0.13500000000000001</v>
      </c>
      <c r="F7" s="3"/>
      <c r="G7" s="3"/>
      <c r="H7" s="3"/>
      <c r="I7" s="3"/>
    </row>
    <row r="8" spans="1:16" x14ac:dyDescent="0.25">
      <c r="E8" s="1"/>
    </row>
  </sheetData>
  <scenarios current="0">
    <scenario name="Max_1" count="3" user="Юлия Шевченко" comment="Автор: Юлия Шевченко , 3/20/2023">
      <inputCells r="B4" val="15000"/>
      <inputCells r="B5" val="29000"/>
      <inputCells r="B6" val="11000"/>
    </scenario>
    <scenario name="Max_2" count="3" user="Юлия Шевченко" comment="Автор: Юлия Шевченко , 3/20/2023">
      <inputCells r="B4" val="15000"/>
      <inputCells r="B5" val="29000"/>
      <inputCells r="B6" val="11000"/>
    </scenario>
    <scenario name="1" count="3" user="Юлия Шевченко" comment="Автор: Юлия Шевченко , 3/20/2023">
      <inputCells r="B4" val="15000"/>
      <inputCells r="B5" val="29000"/>
      <inputCells r="B6" val="11000"/>
    </scenario>
    <scenario name="2" count="3" user="Юлия Шевченко" comment="Автор: Юлия Шевченко , 3/20/2023">
      <inputCells r="B4" val="15000"/>
      <inputCells r="B5" val="29000"/>
      <inputCells r="B6" val="11000"/>
    </scenario>
    <scenario name="3" count="3" user="Юлия Шевченко" comment="Автор: Юлия Шевченко , 3/20/2023">
      <inputCells r="B4" val="15000"/>
      <inputCells r="B5" val="29000"/>
      <inputCells r="B6" val="11000"/>
    </scenario>
    <scenario name="5555" count="3" user="Юлия Шевченко" comment="Автор: Юлия Шевченко , 3/20/2023">
      <inputCells r="B4" val="15000"/>
      <inputCells r="B5" val="29000"/>
      <inputCells r="B6" val="11000"/>
    </scenario>
    <scenario name="5555555" count="3" user="Юлия Шевченко" comment="Автор: Юлия Шевченко , 3/20/2023">
      <inputCells r="B4" val="15000"/>
      <inputCells r="B5" val="29000"/>
      <inputCells r="B6" val="11000"/>
    </scenario>
    <scenario name="555555" count="3" user="Юлия Шевченко" comment="Автор: Юлия Шевченко , 3/20/2023">
      <inputCells r="B4" val="15000"/>
      <inputCells r="B5" val="29000"/>
      <inputCells r="B6" val="11000"/>
    </scenario>
  </scenarios>
  <mergeCells count="1">
    <mergeCell ref="A1:N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Структура сценария</vt:lpstr>
      <vt:lpstr>Задание_1</vt:lpstr>
      <vt:lpstr>Отчет о результатах 1</vt:lpstr>
      <vt:lpstr>Задание_3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Игнатовский</dc:creator>
  <cp:lastModifiedBy>Юлия Шевченко</cp:lastModifiedBy>
  <dcterms:created xsi:type="dcterms:W3CDTF">2015-06-05T18:19:34Z</dcterms:created>
  <dcterms:modified xsi:type="dcterms:W3CDTF">2023-03-20T08:48:29Z</dcterms:modified>
</cp:coreProperties>
</file>