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hevindi\Documents\"/>
    </mc:Choice>
  </mc:AlternateContent>
  <xr:revisionPtr revIDLastSave="0" documentId="13_ncr:1_{21A486FE-0258-4D21-8DE1-D12ED7F6C51E}" xr6:coauthVersionLast="47" xr6:coauthVersionMax="47" xr10:uidLastSave="{00000000-0000-0000-0000-000000000000}"/>
  <bookViews>
    <workbookView xWindow="-108" yWindow="-108" windowWidth="23256" windowHeight="12456" activeTab="4" xr2:uid="{00000000-000D-0000-FFFF-FFFF00000000}"/>
  </bookViews>
  <sheets>
    <sheet name="Sales Data" sheetId="2" r:id="rId1"/>
    <sheet name="Customer Info" sheetId="3" r:id="rId2"/>
    <sheet name="Working sheet" sheetId="4" r:id="rId3"/>
    <sheet name="Pivot Table" sheetId="5" r:id="rId4"/>
    <sheet name="Dashboard" sheetId="6" r:id="rId5"/>
  </sheets>
  <definedNames>
    <definedName name="Slicer_Month">#N/A</definedName>
    <definedName name="Slicer_Region">#N/A</definedName>
    <definedName name="Slicer_Sales_Rep">#N/A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4" l="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alcChain>
</file>

<file path=xl/sharedStrings.xml><?xml version="1.0" encoding="utf-8"?>
<sst xmlns="http://schemas.openxmlformats.org/spreadsheetml/2006/main" count="1053" uniqueCount="99">
  <si>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</si>
  <si>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</si>
  <si>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</si>
  <si>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</si>
  <si>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</si>
  <si>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</si>
  <si>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</si>
  <si>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</si>
  <si>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</si>
  <si>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</si>
  <si>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</si>
  <si>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</si>
  <si>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</si>
  <si>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</si>
  <si>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</si>
  <si>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</si>
  <si>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</si>
  <si>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</si>
  <si>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</si>
  <si>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</si>
  <si>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</si>
  <si>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</si>
  <si>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</si>
  <si>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</si>
  <si>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</si>
  <si>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</si>
  <si>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</si>
  <si>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</si>
  <si>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</si>
  <si>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</si>
  <si>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</si>
  <si>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</si>
  <si>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</si>
  <si>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</si>
  <si>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</si>
  <si>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</si>
  <si>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</si>
  <si>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</si>
  <si>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</si>
  <si>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</si>
  <si>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</si>
  <si>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</si>
  <si>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</si>
  <si>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</si>
  <si>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</si>
  <si>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</si>
  <si>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</si>
  <si>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</si>
  <si>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</si>
  <si>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</si>
  <si>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</si>
  <si>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</si>
  <si>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</si>
  <si>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</si>
  <si>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</si>
  <si>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</si>
  <si>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</si>
  <si>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</si>
  <si>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</si>
  <si>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</si>
  <si>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</si>
  <si>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</si>
  <si>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</si>
  <si>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</si>
  <si>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</si>
  <si>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</si>
  <si>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</si>
  <si>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</si>
  <si>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</si>
  <si>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</si>
  <si>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</si>
  <si>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</si>
  <si>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</si>
  <si>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</si>
  <si>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</si>
  <si>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</si>
  <si>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</si>
  <si>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</si>
  <si>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</si>
  <si>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</si>
  <si>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</si>
  <si>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</si>
  <si>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</si>
  <si>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</si>
  <si>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</si>
  <si>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</si>
  <si>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</si>
  <si>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Discount</t>
  </si>
  <si>
    <t>Customer Company</t>
  </si>
  <si>
    <t>Final Price</t>
  </si>
  <si>
    <t>Sum of Final Price</t>
  </si>
  <si>
    <t>Row Labels</t>
  </si>
  <si>
    <t>Grand Total</t>
  </si>
  <si>
    <t>Column Labels</t>
  </si>
  <si>
    <t>Average of Total</t>
  </si>
  <si>
    <t>Count of Total</t>
  </si>
  <si>
    <t>Average of Final Price</t>
  </si>
  <si>
    <t>SALES DASHBOARD</t>
  </si>
  <si>
    <t>SALES DATA 20220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</si>
</sst>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9"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sz val="20"/>
      <color theme="1"/>
      <name val="Aharoni"/>
      <charset val="177"/>
    </font>
    <font>
      <b/>
      <sz val="12"/>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7" tint="0.39997558519241921"/>
        <bgColor indexed="64"/>
      </patternFill>
    </fill>
    <fill>
      <patternFill patternType="solid">
        <fgColor theme="9" tint="0.39997558519241921"/>
        <bgColor indexed="64"/>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4"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right"/>
    </xf>
    <xf numFmtId="1" fontId="0" fillId="0" borderId="0" xfId="0" applyNumberFormat="1"/>
    <xf numFmtId="164" fontId="0" fillId="0" borderId="0" xfId="0" applyNumberFormat="1" applyAlignment="1">
      <alignment horizontal="center"/>
    </xf>
    <xf numFmtId="0" fontId="0" fillId="0" borderId="0" xfId="0" pivotButton="1"/>
    <xf numFmtId="0" fontId="0" fillId="4" borderId="0" xfId="0" applyFill="1"/>
    <xf numFmtId="0" fontId="7" fillId="2" borderId="0" xfId="0" applyFont="1" applyFill="1" applyAlignment="1">
      <alignment horizontal="left"/>
    </xf>
    <xf numFmtId="0" fontId="6" fillId="4" borderId="0" xfId="0" applyFont="1" applyFill="1" applyAlignment="1">
      <alignment horizontal="center"/>
    </xf>
    <xf numFmtId="0" fontId="5" fillId="3" borderId="0" xfId="0" applyFont="1" applyFill="1" applyAlignment="1">
      <alignment vertical="center"/>
    </xf>
    <xf numFmtId="0" fontId="0" fillId="0" borderId="0" xfId="0" applyNumberFormat="1"/>
    <xf numFmtId="2" fontId="0" fillId="0" borderId="0" xfId="0" applyNumberFormat="1"/>
  </cellXfs>
  <cellStyles count="1">
    <cellStyle name="Normal" xfId="0" builtinId="0"/>
  </cellStyles>
  <dxfs count="12">
    <dxf>
      <numFmt numFmtId="2" formatCode="0.00"/>
    </dxf>
    <dxf>
      <numFmt numFmtId="164" formatCode="&quot;$&quot;#,##0"/>
    </dxf>
    <dxf>
      <numFmt numFmtId="0" formatCode="General"/>
    </dxf>
    <dxf>
      <numFmt numFmtId="164" formatCode="&quot;$&quot;#,##0"/>
    </dxf>
    <dxf>
      <numFmt numFmtId="1"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s>
  <tableStyles count="4" defaultTableStyle="TableStyleMedium2" defaultPivotStyle="PivotStyleMedium9">
    <tableStyle name="Slicer Style 1" pivot="0" table="0" count="0" xr9:uid="{81B8F8FC-09E8-41E8-B56E-89C84D86C828}"/>
    <tableStyle name="Slicer Style 2" pivot="0" table="0" count="0" xr9:uid="{1D325F93-0BB5-46BD-91E4-B1990B334E82}"/>
    <tableStyle name="Slicer Style 3" pivot="0" table="0" count="0" xr9:uid="{25F2567E-DC2A-4244-95B9-E0F21A85C240}"/>
    <tableStyle name="Slicer Style 4" pivot="0" table="0" count="0" xr9:uid="{84B99DAC-581B-41FD-BB20-82FDBD7FE0D0}"/>
  </tableStyles>
  <extLs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Monthly Sales</a:t>
            </a:r>
            <a:r>
              <a:rPr lang="en-US" baseline="0"/>
              <a:t> of Sales Rep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Table'!$G$15:$G$16</c:f>
              <c:strCache>
                <c:ptCount val="1"/>
                <c:pt idx="0">
                  <c:v>Amy Brown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'Pivot Table'!$F$17:$F$18</c:f>
              <c:strCache>
                <c:ptCount val="1"/>
                <c:pt idx="0">
                  <c:v>January</c:v>
                </c:pt>
              </c:strCache>
            </c:strRef>
          </c:cat>
          <c:val>
            <c:numRef>
              <c:f>'Pivot Table'!$G$17:$G$18</c:f>
              <c:numCache>
                <c:formatCode>General</c:formatCode>
                <c:ptCount val="1"/>
                <c:pt idx="0">
                  <c:v>5445</c:v>
                </c:pt>
              </c:numCache>
            </c:numRef>
          </c:val>
          <c:extLst>
            <c:ext xmlns:c16="http://schemas.microsoft.com/office/drawing/2014/chart" uri="{C3380CC4-5D6E-409C-BE32-E72D297353CC}">
              <c16:uniqueId val="{00000000-525E-4033-B431-F11F973C0727}"/>
            </c:ext>
          </c:extLst>
        </c:ser>
        <c:ser>
          <c:idx val="1"/>
          <c:order val="1"/>
          <c:tx>
            <c:strRef>
              <c:f>'Pivot Table'!$H$15:$H$16</c:f>
              <c:strCache>
                <c:ptCount val="1"/>
                <c:pt idx="0">
                  <c:v>David Garcia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'Pivot Table'!$F$17:$F$18</c:f>
              <c:strCache>
                <c:ptCount val="1"/>
                <c:pt idx="0">
                  <c:v>January</c:v>
                </c:pt>
              </c:strCache>
            </c:strRef>
          </c:cat>
          <c:val>
            <c:numRef>
              <c:f>'Pivot Table'!$H$17:$H$18</c:f>
              <c:numCache>
                <c:formatCode>General</c:formatCode>
                <c:ptCount val="1"/>
                <c:pt idx="0">
                  <c:v>7275</c:v>
                </c:pt>
              </c:numCache>
            </c:numRef>
          </c:val>
          <c:extLst>
            <c:ext xmlns:c16="http://schemas.microsoft.com/office/drawing/2014/chart" uri="{C3380CC4-5D6E-409C-BE32-E72D297353CC}">
              <c16:uniqueId val="{0000001E-B2BB-48D7-A9F7-BEB1B5C62240}"/>
            </c:ext>
          </c:extLst>
        </c:ser>
        <c:ser>
          <c:idx val="2"/>
          <c:order val="2"/>
          <c:tx>
            <c:strRef>
              <c:f>'Pivot Table'!$I$15:$I$16</c:f>
              <c:strCache>
                <c:ptCount val="1"/>
                <c:pt idx="0">
                  <c:v>Eric Jones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'Pivot Table'!$F$17:$F$18</c:f>
              <c:strCache>
                <c:ptCount val="1"/>
                <c:pt idx="0">
                  <c:v>January</c:v>
                </c:pt>
              </c:strCache>
            </c:strRef>
          </c:cat>
          <c:val>
            <c:numRef>
              <c:f>'Pivot Table'!$I$17:$I$18</c:f>
              <c:numCache>
                <c:formatCode>General</c:formatCode>
                <c:ptCount val="1"/>
                <c:pt idx="0">
                  <c:v>7238.333333333333</c:v>
                </c:pt>
              </c:numCache>
            </c:numRef>
          </c:val>
          <c:extLst>
            <c:ext xmlns:c16="http://schemas.microsoft.com/office/drawing/2014/chart" uri="{C3380CC4-5D6E-409C-BE32-E72D297353CC}">
              <c16:uniqueId val="{0000001F-B2BB-48D7-A9F7-BEB1B5C62240}"/>
            </c:ext>
          </c:extLst>
        </c:ser>
        <c:ser>
          <c:idx val="3"/>
          <c:order val="3"/>
          <c:tx>
            <c:strRef>
              <c:f>'Pivot Table'!$J$15:$J$16</c:f>
              <c:strCache>
                <c:ptCount val="1"/>
                <c:pt idx="0">
                  <c:v>Marc Williams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'Pivot Table'!$F$17:$F$18</c:f>
              <c:strCache>
                <c:ptCount val="1"/>
                <c:pt idx="0">
                  <c:v>January</c:v>
                </c:pt>
              </c:strCache>
            </c:strRef>
          </c:cat>
          <c:val>
            <c:numRef>
              <c:f>'Pivot Table'!$J$17:$J$18</c:f>
              <c:numCache>
                <c:formatCode>General</c:formatCode>
                <c:ptCount val="1"/>
                <c:pt idx="0">
                  <c:v>7050</c:v>
                </c:pt>
              </c:numCache>
            </c:numRef>
          </c:val>
          <c:extLst>
            <c:ext xmlns:c16="http://schemas.microsoft.com/office/drawing/2014/chart" uri="{C3380CC4-5D6E-409C-BE32-E72D297353CC}">
              <c16:uniqueId val="{00000020-B2BB-48D7-A9F7-BEB1B5C62240}"/>
            </c:ext>
          </c:extLst>
        </c:ser>
        <c:ser>
          <c:idx val="4"/>
          <c:order val="4"/>
          <c:tx>
            <c:strRef>
              <c:f>'Pivot Table'!$K$15:$K$16</c:f>
              <c:strCache>
                <c:ptCount val="1"/>
                <c:pt idx="0">
                  <c:v>Sara Davis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'Pivot Table'!$F$17:$F$18</c:f>
              <c:strCache>
                <c:ptCount val="1"/>
                <c:pt idx="0">
                  <c:v>January</c:v>
                </c:pt>
              </c:strCache>
            </c:strRef>
          </c:cat>
          <c:val>
            <c:numRef>
              <c:f>'Pivot Table'!$K$17:$K$18</c:f>
              <c:numCache>
                <c:formatCode>General</c:formatCode>
                <c:ptCount val="1"/>
                <c:pt idx="0">
                  <c:v>8000</c:v>
                </c:pt>
              </c:numCache>
            </c:numRef>
          </c:val>
          <c:extLst>
            <c:ext xmlns:c16="http://schemas.microsoft.com/office/drawing/2014/chart" uri="{C3380CC4-5D6E-409C-BE32-E72D297353CC}">
              <c16:uniqueId val="{00000021-B2BB-48D7-A9F7-BEB1B5C62240}"/>
            </c:ext>
          </c:extLst>
        </c:ser>
        <c:ser>
          <c:idx val="5"/>
          <c:order val="5"/>
          <c:tx>
            <c:strRef>
              <c:f>'Pivot Table'!$L$15:$L$16</c:f>
              <c:strCache>
                <c:ptCount val="1"/>
                <c:pt idx="0">
                  <c:v>Stacy Peters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'Pivot Table'!$F$17:$F$18</c:f>
              <c:strCache>
                <c:ptCount val="1"/>
                <c:pt idx="0">
                  <c:v>January</c:v>
                </c:pt>
              </c:strCache>
            </c:strRef>
          </c:cat>
          <c:val>
            <c:numRef>
              <c:f>'Pivot Table'!$L$17:$L$18</c:f>
              <c:numCache>
                <c:formatCode>General</c:formatCode>
                <c:ptCount val="1"/>
                <c:pt idx="0">
                  <c:v>4900</c:v>
                </c:pt>
              </c:numCache>
            </c:numRef>
          </c:val>
          <c:extLst>
            <c:ext xmlns:c16="http://schemas.microsoft.com/office/drawing/2014/chart" uri="{C3380CC4-5D6E-409C-BE32-E72D297353CC}">
              <c16:uniqueId val="{00000022-B2BB-48D7-A9F7-BEB1B5C62240}"/>
            </c:ext>
          </c:extLst>
        </c:ser>
        <c:dLbls>
          <c:showLegendKey val="0"/>
          <c:showVal val="0"/>
          <c:showCatName val="0"/>
          <c:showSerName val="0"/>
          <c:showPercent val="0"/>
          <c:showBubbleSize val="0"/>
        </c:dLbls>
        <c:gapWidth val="150"/>
        <c:shape val="box"/>
        <c:axId val="428712527"/>
        <c:axId val="428711087"/>
        <c:axId val="0"/>
      </c:bar3DChart>
      <c:catAx>
        <c:axId val="428712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711087"/>
        <c:crosses val="autoZero"/>
        <c:auto val="1"/>
        <c:lblAlgn val="ctr"/>
        <c:lblOffset val="100"/>
        <c:noMultiLvlLbl val="0"/>
      </c:catAx>
      <c:valAx>
        <c:axId val="42871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7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Table'!$G$25</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Table'!$F$26:$F$29</c:f>
              <c:strCache>
                <c:ptCount val="3"/>
                <c:pt idx="0">
                  <c:v>North</c:v>
                </c:pt>
                <c:pt idx="1">
                  <c:v>South</c:v>
                </c:pt>
                <c:pt idx="2">
                  <c:v>West</c:v>
                </c:pt>
              </c:strCache>
            </c:strRef>
          </c:cat>
          <c:val>
            <c:numRef>
              <c:f>'Pivot Table'!$G$26:$G$29</c:f>
              <c:numCache>
                <c:formatCode>General</c:formatCode>
                <c:ptCount val="3"/>
                <c:pt idx="0">
                  <c:v>25705.5</c:v>
                </c:pt>
                <c:pt idx="1">
                  <c:v>20670</c:v>
                </c:pt>
                <c:pt idx="2">
                  <c:v>25825.5</c:v>
                </c:pt>
              </c:numCache>
            </c:numRef>
          </c:val>
          <c:extLst>
            <c:ext xmlns:c16="http://schemas.microsoft.com/office/drawing/2014/chart" uri="{C3380CC4-5D6E-409C-BE32-E72D297353CC}">
              <c16:uniqueId val="{00000000-D62D-423A-A496-DAFDF34D4DC6}"/>
            </c:ext>
          </c:extLst>
        </c:ser>
        <c:dLbls>
          <c:showLegendKey val="0"/>
          <c:showVal val="0"/>
          <c:showCatName val="0"/>
          <c:showSerName val="0"/>
          <c:showPercent val="0"/>
          <c:showBubbleSize val="0"/>
        </c:dLbls>
        <c:gapWidth val="100"/>
        <c:overlap val="-24"/>
        <c:axId val="1097000479"/>
        <c:axId val="1097000959"/>
      </c:barChart>
      <c:catAx>
        <c:axId val="10970004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959"/>
        <c:crosses val="autoZero"/>
        <c:auto val="1"/>
        <c:lblAlgn val="ctr"/>
        <c:lblOffset val="100"/>
        <c:noMultiLvlLbl val="0"/>
      </c:catAx>
      <c:valAx>
        <c:axId val="109700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count</a:t>
            </a:r>
            <a:r>
              <a:rPr lang="en-US" baseline="0"/>
              <a:t> of sales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Table'!$G$31:$G$32</c:f>
              <c:strCache>
                <c:ptCount val="1"/>
                <c:pt idx="0">
                  <c:v>Affinity</c:v>
                </c:pt>
              </c:strCache>
            </c:strRef>
          </c:tx>
          <c:spPr>
            <a:solidFill>
              <a:schemeClr val="accent1"/>
            </a:solidFill>
            <a:ln>
              <a:noFill/>
            </a:ln>
            <a:effectLst/>
          </c:spPr>
          <c:invertIfNegative val="0"/>
          <c:cat>
            <c:strRef>
              <c:f>'Pivot Table'!$F$33:$F$34</c:f>
              <c:strCache>
                <c:ptCount val="1"/>
                <c:pt idx="0">
                  <c:v>January</c:v>
                </c:pt>
              </c:strCache>
            </c:strRef>
          </c:cat>
          <c:val>
            <c:numRef>
              <c:f>'Pivot Table'!$G$33:$G$34</c:f>
              <c:numCache>
                <c:formatCode>General</c:formatCode>
                <c:ptCount val="1"/>
                <c:pt idx="0">
                  <c:v>2</c:v>
                </c:pt>
              </c:numCache>
            </c:numRef>
          </c:val>
          <c:extLst>
            <c:ext xmlns:c16="http://schemas.microsoft.com/office/drawing/2014/chart" uri="{C3380CC4-5D6E-409C-BE32-E72D297353CC}">
              <c16:uniqueId val="{00000000-EB3C-45C4-811E-40C57FAB778F}"/>
            </c:ext>
          </c:extLst>
        </c:ser>
        <c:ser>
          <c:idx val="1"/>
          <c:order val="1"/>
          <c:tx>
            <c:strRef>
              <c:f>'Pivot Table'!$H$31:$H$32</c:f>
              <c:strCache>
                <c:ptCount val="1"/>
                <c:pt idx="0">
                  <c:v>Bankia</c:v>
                </c:pt>
              </c:strCache>
            </c:strRef>
          </c:tx>
          <c:spPr>
            <a:solidFill>
              <a:schemeClr val="accent2"/>
            </a:solidFill>
            <a:ln>
              <a:noFill/>
            </a:ln>
            <a:effectLst/>
          </c:spPr>
          <c:invertIfNegative val="0"/>
          <c:cat>
            <c:strRef>
              <c:f>'Pivot Table'!$F$33:$F$34</c:f>
              <c:strCache>
                <c:ptCount val="1"/>
                <c:pt idx="0">
                  <c:v>January</c:v>
                </c:pt>
              </c:strCache>
            </c:strRef>
          </c:cat>
          <c:val>
            <c:numRef>
              <c:f>'Pivot Table'!$H$33:$H$34</c:f>
              <c:numCache>
                <c:formatCode>General</c:formatCode>
                <c:ptCount val="1"/>
                <c:pt idx="0">
                  <c:v>2</c:v>
                </c:pt>
              </c:numCache>
            </c:numRef>
          </c:val>
          <c:extLst>
            <c:ext xmlns:c16="http://schemas.microsoft.com/office/drawing/2014/chart" uri="{C3380CC4-5D6E-409C-BE32-E72D297353CC}">
              <c16:uniqueId val="{00000014-3AD5-4ABA-B92D-88FA86840182}"/>
            </c:ext>
          </c:extLst>
        </c:ser>
        <c:ser>
          <c:idx val="2"/>
          <c:order val="2"/>
          <c:tx>
            <c:strRef>
              <c:f>'Pivot Table'!$I$31:$I$32</c:f>
              <c:strCache>
                <c:ptCount val="1"/>
                <c:pt idx="0">
                  <c:v>MarkPlus</c:v>
                </c:pt>
              </c:strCache>
            </c:strRef>
          </c:tx>
          <c:spPr>
            <a:solidFill>
              <a:schemeClr val="accent3"/>
            </a:solidFill>
            <a:ln>
              <a:noFill/>
            </a:ln>
            <a:effectLst/>
          </c:spPr>
          <c:invertIfNegative val="0"/>
          <c:cat>
            <c:strRef>
              <c:f>'Pivot Table'!$F$33:$F$34</c:f>
              <c:strCache>
                <c:ptCount val="1"/>
                <c:pt idx="0">
                  <c:v>January</c:v>
                </c:pt>
              </c:strCache>
            </c:strRef>
          </c:cat>
          <c:val>
            <c:numRef>
              <c:f>'Pivot Table'!$I$33:$I$34</c:f>
              <c:numCache>
                <c:formatCode>General</c:formatCode>
                <c:ptCount val="1"/>
                <c:pt idx="0">
                  <c:v>1</c:v>
                </c:pt>
              </c:numCache>
            </c:numRef>
          </c:val>
          <c:extLst>
            <c:ext xmlns:c16="http://schemas.microsoft.com/office/drawing/2014/chart" uri="{C3380CC4-5D6E-409C-BE32-E72D297353CC}">
              <c16:uniqueId val="{00000015-3AD5-4ABA-B92D-88FA86840182}"/>
            </c:ext>
          </c:extLst>
        </c:ser>
        <c:ser>
          <c:idx val="3"/>
          <c:order val="3"/>
          <c:tx>
            <c:strRef>
              <c:f>'Pivot Table'!$J$31:$J$32</c:f>
              <c:strCache>
                <c:ptCount val="1"/>
                <c:pt idx="0">
                  <c:v>Port Royale</c:v>
                </c:pt>
              </c:strCache>
            </c:strRef>
          </c:tx>
          <c:spPr>
            <a:solidFill>
              <a:schemeClr val="accent4"/>
            </a:solidFill>
            <a:ln>
              <a:noFill/>
            </a:ln>
            <a:effectLst/>
          </c:spPr>
          <c:invertIfNegative val="0"/>
          <c:cat>
            <c:strRef>
              <c:f>'Pivot Table'!$F$33:$F$34</c:f>
              <c:strCache>
                <c:ptCount val="1"/>
                <c:pt idx="0">
                  <c:v>January</c:v>
                </c:pt>
              </c:strCache>
            </c:strRef>
          </c:cat>
          <c:val>
            <c:numRef>
              <c:f>'Pivot Table'!$J$33:$J$34</c:f>
              <c:numCache>
                <c:formatCode>General</c:formatCode>
                <c:ptCount val="1"/>
                <c:pt idx="0">
                  <c:v>2</c:v>
                </c:pt>
              </c:numCache>
            </c:numRef>
          </c:val>
          <c:extLst>
            <c:ext xmlns:c16="http://schemas.microsoft.com/office/drawing/2014/chart" uri="{C3380CC4-5D6E-409C-BE32-E72D297353CC}">
              <c16:uniqueId val="{00000016-3AD5-4ABA-B92D-88FA86840182}"/>
            </c:ext>
          </c:extLst>
        </c:ser>
        <c:ser>
          <c:idx val="4"/>
          <c:order val="4"/>
          <c:tx>
            <c:strRef>
              <c:f>'Pivot Table'!$K$31:$K$32</c:f>
              <c:strCache>
                <c:ptCount val="1"/>
                <c:pt idx="0">
                  <c:v>Secspace</c:v>
                </c:pt>
              </c:strCache>
            </c:strRef>
          </c:tx>
          <c:spPr>
            <a:solidFill>
              <a:schemeClr val="accent5"/>
            </a:solidFill>
            <a:ln>
              <a:noFill/>
            </a:ln>
            <a:effectLst/>
          </c:spPr>
          <c:invertIfNegative val="0"/>
          <c:cat>
            <c:strRef>
              <c:f>'Pivot Table'!$F$33:$F$34</c:f>
              <c:strCache>
                <c:ptCount val="1"/>
                <c:pt idx="0">
                  <c:v>January</c:v>
                </c:pt>
              </c:strCache>
            </c:strRef>
          </c:cat>
          <c:val>
            <c:numRef>
              <c:f>'Pivot Table'!$K$33:$K$34</c:f>
              <c:numCache>
                <c:formatCode>General</c:formatCode>
                <c:ptCount val="1"/>
                <c:pt idx="0">
                  <c:v>1</c:v>
                </c:pt>
              </c:numCache>
            </c:numRef>
          </c:val>
          <c:extLst>
            <c:ext xmlns:c16="http://schemas.microsoft.com/office/drawing/2014/chart" uri="{C3380CC4-5D6E-409C-BE32-E72D297353CC}">
              <c16:uniqueId val="{00000017-3AD5-4ABA-B92D-88FA86840182}"/>
            </c:ext>
          </c:extLst>
        </c:ser>
        <c:ser>
          <c:idx val="5"/>
          <c:order val="5"/>
          <c:tx>
            <c:strRef>
              <c:f>'Pivot Table'!$L$31:$L$32</c:f>
              <c:strCache>
                <c:ptCount val="1"/>
                <c:pt idx="0">
                  <c:v>Telmark</c:v>
                </c:pt>
              </c:strCache>
            </c:strRef>
          </c:tx>
          <c:spPr>
            <a:solidFill>
              <a:schemeClr val="accent6"/>
            </a:solidFill>
            <a:ln>
              <a:noFill/>
            </a:ln>
            <a:effectLst/>
          </c:spPr>
          <c:invertIfNegative val="0"/>
          <c:cat>
            <c:strRef>
              <c:f>'Pivot Table'!$F$33:$F$34</c:f>
              <c:strCache>
                <c:ptCount val="1"/>
                <c:pt idx="0">
                  <c:v>January</c:v>
                </c:pt>
              </c:strCache>
            </c:strRef>
          </c:cat>
          <c:val>
            <c:numRef>
              <c:f>'Pivot Table'!$L$33:$L$34</c:f>
              <c:numCache>
                <c:formatCode>General</c:formatCode>
                <c:ptCount val="1"/>
                <c:pt idx="0">
                  <c:v>3</c:v>
                </c:pt>
              </c:numCache>
            </c:numRef>
          </c:val>
          <c:extLst>
            <c:ext xmlns:c16="http://schemas.microsoft.com/office/drawing/2014/chart" uri="{C3380CC4-5D6E-409C-BE32-E72D297353CC}">
              <c16:uniqueId val="{00000018-3AD5-4ABA-B92D-88FA86840182}"/>
            </c:ext>
          </c:extLst>
        </c:ser>
        <c:dLbls>
          <c:showLegendKey val="0"/>
          <c:showVal val="0"/>
          <c:showCatName val="0"/>
          <c:showSerName val="0"/>
          <c:showPercent val="0"/>
          <c:showBubbleSize val="0"/>
        </c:dLbls>
        <c:gapWidth val="219"/>
        <c:overlap val="-27"/>
        <c:axId val="590260847"/>
        <c:axId val="590259887"/>
      </c:barChart>
      <c:catAx>
        <c:axId val="59026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59887"/>
        <c:crosses val="autoZero"/>
        <c:auto val="1"/>
        <c:lblAlgn val="ctr"/>
        <c:lblOffset val="100"/>
        <c:noMultiLvlLbl val="0"/>
      </c:catAx>
      <c:valAx>
        <c:axId val="59025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6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Monthly Sales of Sales Rep </a:t>
            </a:r>
          </a:p>
        </c:rich>
      </c:tx>
      <c:overlay val="0"/>
      <c:spPr>
        <a:noFill/>
        <a:ln>
          <a:noFill/>
        </a:ln>
        <a:effectLst/>
      </c:sp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Table'!$G$15:$G$16</c:f>
              <c:strCache>
                <c:ptCount val="1"/>
                <c:pt idx="0">
                  <c:v>Amy Brown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Table'!$F$17:$F$18</c:f>
              <c:strCache>
                <c:ptCount val="1"/>
                <c:pt idx="0">
                  <c:v>January</c:v>
                </c:pt>
              </c:strCache>
            </c:strRef>
          </c:cat>
          <c:val>
            <c:numRef>
              <c:f>'Pivot Table'!$G$17:$G$18</c:f>
              <c:numCache>
                <c:formatCode>General</c:formatCode>
                <c:ptCount val="1"/>
                <c:pt idx="0">
                  <c:v>5445</c:v>
                </c:pt>
              </c:numCache>
            </c:numRef>
          </c:val>
          <c:extLst>
            <c:ext xmlns:c16="http://schemas.microsoft.com/office/drawing/2014/chart" uri="{C3380CC4-5D6E-409C-BE32-E72D297353CC}">
              <c16:uniqueId val="{00000008-14C4-4FCD-AEC5-73B2AD50FAD9}"/>
            </c:ext>
          </c:extLst>
        </c:ser>
        <c:ser>
          <c:idx val="1"/>
          <c:order val="1"/>
          <c:tx>
            <c:strRef>
              <c:f>'Pivot Table'!$H$15:$H$16</c:f>
              <c:strCache>
                <c:ptCount val="1"/>
                <c:pt idx="0">
                  <c:v>David Garcia</c:v>
                </c:pt>
              </c:strCache>
            </c:strRef>
          </c:tx>
          <c:invertIfNegative val="0"/>
          <c:cat>
            <c:strRef>
              <c:f>'Pivot Table'!$F$17:$F$18</c:f>
              <c:strCache>
                <c:ptCount val="1"/>
                <c:pt idx="0">
                  <c:v>January</c:v>
                </c:pt>
              </c:strCache>
            </c:strRef>
          </c:cat>
          <c:val>
            <c:numRef>
              <c:f>'Pivot Table'!$H$17:$H$18</c:f>
              <c:numCache>
                <c:formatCode>General</c:formatCode>
                <c:ptCount val="1"/>
                <c:pt idx="0">
                  <c:v>7275</c:v>
                </c:pt>
              </c:numCache>
            </c:numRef>
          </c:val>
          <c:extLst>
            <c:ext xmlns:c16="http://schemas.microsoft.com/office/drawing/2014/chart" uri="{C3380CC4-5D6E-409C-BE32-E72D297353CC}">
              <c16:uniqueId val="{0000001F-0D6E-469C-BB23-98EF7EA3DA83}"/>
            </c:ext>
          </c:extLst>
        </c:ser>
        <c:ser>
          <c:idx val="2"/>
          <c:order val="2"/>
          <c:tx>
            <c:strRef>
              <c:f>'Pivot Table'!$I$15:$I$16</c:f>
              <c:strCache>
                <c:ptCount val="1"/>
                <c:pt idx="0">
                  <c:v>Eric Jones</c:v>
                </c:pt>
              </c:strCache>
            </c:strRef>
          </c:tx>
          <c:invertIfNegative val="0"/>
          <c:cat>
            <c:strRef>
              <c:f>'Pivot Table'!$F$17:$F$18</c:f>
              <c:strCache>
                <c:ptCount val="1"/>
                <c:pt idx="0">
                  <c:v>January</c:v>
                </c:pt>
              </c:strCache>
            </c:strRef>
          </c:cat>
          <c:val>
            <c:numRef>
              <c:f>'Pivot Table'!$I$17:$I$18</c:f>
              <c:numCache>
                <c:formatCode>General</c:formatCode>
                <c:ptCount val="1"/>
                <c:pt idx="0">
                  <c:v>7238.333333333333</c:v>
                </c:pt>
              </c:numCache>
            </c:numRef>
          </c:val>
          <c:extLst>
            <c:ext xmlns:c16="http://schemas.microsoft.com/office/drawing/2014/chart" uri="{C3380CC4-5D6E-409C-BE32-E72D297353CC}">
              <c16:uniqueId val="{00000020-0D6E-469C-BB23-98EF7EA3DA83}"/>
            </c:ext>
          </c:extLst>
        </c:ser>
        <c:ser>
          <c:idx val="3"/>
          <c:order val="3"/>
          <c:tx>
            <c:strRef>
              <c:f>'Pivot Table'!$J$15:$J$16</c:f>
              <c:strCache>
                <c:ptCount val="1"/>
                <c:pt idx="0">
                  <c:v>Marc Williams</c:v>
                </c:pt>
              </c:strCache>
            </c:strRef>
          </c:tx>
          <c:invertIfNegative val="0"/>
          <c:cat>
            <c:strRef>
              <c:f>'Pivot Table'!$F$17:$F$18</c:f>
              <c:strCache>
                <c:ptCount val="1"/>
                <c:pt idx="0">
                  <c:v>January</c:v>
                </c:pt>
              </c:strCache>
            </c:strRef>
          </c:cat>
          <c:val>
            <c:numRef>
              <c:f>'Pivot Table'!$J$17:$J$18</c:f>
              <c:numCache>
                <c:formatCode>General</c:formatCode>
                <c:ptCount val="1"/>
                <c:pt idx="0">
                  <c:v>7050</c:v>
                </c:pt>
              </c:numCache>
            </c:numRef>
          </c:val>
          <c:extLst>
            <c:ext xmlns:c16="http://schemas.microsoft.com/office/drawing/2014/chart" uri="{C3380CC4-5D6E-409C-BE32-E72D297353CC}">
              <c16:uniqueId val="{00000021-0D6E-469C-BB23-98EF7EA3DA83}"/>
            </c:ext>
          </c:extLst>
        </c:ser>
        <c:ser>
          <c:idx val="4"/>
          <c:order val="4"/>
          <c:tx>
            <c:strRef>
              <c:f>'Pivot Table'!$K$15:$K$16</c:f>
              <c:strCache>
                <c:ptCount val="1"/>
                <c:pt idx="0">
                  <c:v>Sara Davis</c:v>
                </c:pt>
              </c:strCache>
            </c:strRef>
          </c:tx>
          <c:invertIfNegative val="0"/>
          <c:cat>
            <c:strRef>
              <c:f>'Pivot Table'!$F$17:$F$18</c:f>
              <c:strCache>
                <c:ptCount val="1"/>
                <c:pt idx="0">
                  <c:v>January</c:v>
                </c:pt>
              </c:strCache>
            </c:strRef>
          </c:cat>
          <c:val>
            <c:numRef>
              <c:f>'Pivot Table'!$K$17:$K$18</c:f>
              <c:numCache>
                <c:formatCode>General</c:formatCode>
                <c:ptCount val="1"/>
                <c:pt idx="0">
                  <c:v>8000</c:v>
                </c:pt>
              </c:numCache>
            </c:numRef>
          </c:val>
          <c:extLst>
            <c:ext xmlns:c16="http://schemas.microsoft.com/office/drawing/2014/chart" uri="{C3380CC4-5D6E-409C-BE32-E72D297353CC}">
              <c16:uniqueId val="{00000022-0D6E-469C-BB23-98EF7EA3DA83}"/>
            </c:ext>
          </c:extLst>
        </c:ser>
        <c:ser>
          <c:idx val="5"/>
          <c:order val="5"/>
          <c:tx>
            <c:strRef>
              <c:f>'Pivot Table'!$L$15:$L$16</c:f>
              <c:strCache>
                <c:ptCount val="1"/>
                <c:pt idx="0">
                  <c:v>Stacy Peters</c:v>
                </c:pt>
              </c:strCache>
            </c:strRef>
          </c:tx>
          <c:invertIfNegative val="0"/>
          <c:cat>
            <c:strRef>
              <c:f>'Pivot Table'!$F$17:$F$18</c:f>
              <c:strCache>
                <c:ptCount val="1"/>
                <c:pt idx="0">
                  <c:v>January</c:v>
                </c:pt>
              </c:strCache>
            </c:strRef>
          </c:cat>
          <c:val>
            <c:numRef>
              <c:f>'Pivot Table'!$L$17:$L$18</c:f>
              <c:numCache>
                <c:formatCode>General</c:formatCode>
                <c:ptCount val="1"/>
                <c:pt idx="0">
                  <c:v>4900</c:v>
                </c:pt>
              </c:numCache>
            </c:numRef>
          </c:val>
          <c:extLst>
            <c:ext xmlns:c16="http://schemas.microsoft.com/office/drawing/2014/chart" uri="{C3380CC4-5D6E-409C-BE32-E72D297353CC}">
              <c16:uniqueId val="{00000023-0D6E-469C-BB23-98EF7EA3DA83}"/>
            </c:ext>
          </c:extLst>
        </c:ser>
        <c:dLbls>
          <c:showLegendKey val="0"/>
          <c:showVal val="0"/>
          <c:showCatName val="0"/>
          <c:showSerName val="0"/>
          <c:showPercent val="0"/>
          <c:showBubbleSize val="0"/>
        </c:dLbls>
        <c:gapWidth val="100"/>
        <c:overlap val="-24"/>
        <c:axId val="1097000479"/>
        <c:axId val="1097000959"/>
      </c:barChart>
      <c:catAx>
        <c:axId val="10970004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Region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959"/>
        <c:crosses val="autoZero"/>
        <c:auto val="1"/>
        <c:lblAlgn val="ctr"/>
        <c:lblOffset val="100"/>
        <c:noMultiLvlLbl val="0"/>
      </c:catAx>
      <c:valAx>
        <c:axId val="109700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Sum of 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4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Monthly Sales</a:t>
            </a:r>
            <a:r>
              <a:rPr lang="en-US" baseline="0"/>
              <a:t> of Sales Rep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Table'!$G$15:$G$16</c:f>
              <c:strCache>
                <c:ptCount val="1"/>
                <c:pt idx="0">
                  <c:v>Amy Brown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'Pivot Table'!$F$17:$F$18</c:f>
              <c:strCache>
                <c:ptCount val="1"/>
                <c:pt idx="0">
                  <c:v>January</c:v>
                </c:pt>
              </c:strCache>
            </c:strRef>
          </c:cat>
          <c:val>
            <c:numRef>
              <c:f>'Pivot Table'!$G$17:$G$18</c:f>
              <c:numCache>
                <c:formatCode>General</c:formatCode>
                <c:ptCount val="1"/>
                <c:pt idx="0">
                  <c:v>5445</c:v>
                </c:pt>
              </c:numCache>
            </c:numRef>
          </c:val>
          <c:extLst>
            <c:ext xmlns:c16="http://schemas.microsoft.com/office/drawing/2014/chart" uri="{C3380CC4-5D6E-409C-BE32-E72D297353CC}">
              <c16:uniqueId val="{00000000-5957-47CD-BC30-03EC23F1A7C0}"/>
            </c:ext>
          </c:extLst>
        </c:ser>
        <c:ser>
          <c:idx val="1"/>
          <c:order val="1"/>
          <c:tx>
            <c:strRef>
              <c:f>'Pivot Table'!$H$15:$H$16</c:f>
              <c:strCache>
                <c:ptCount val="1"/>
                <c:pt idx="0">
                  <c:v>David Garcia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'Pivot Table'!$F$17:$F$18</c:f>
              <c:strCache>
                <c:ptCount val="1"/>
                <c:pt idx="0">
                  <c:v>January</c:v>
                </c:pt>
              </c:strCache>
            </c:strRef>
          </c:cat>
          <c:val>
            <c:numRef>
              <c:f>'Pivot Table'!$H$17:$H$18</c:f>
              <c:numCache>
                <c:formatCode>General</c:formatCode>
                <c:ptCount val="1"/>
                <c:pt idx="0">
                  <c:v>7275</c:v>
                </c:pt>
              </c:numCache>
            </c:numRef>
          </c:val>
          <c:extLst>
            <c:ext xmlns:c16="http://schemas.microsoft.com/office/drawing/2014/chart" uri="{C3380CC4-5D6E-409C-BE32-E72D297353CC}">
              <c16:uniqueId val="{0000001F-F226-4680-8AAC-906A618007CC}"/>
            </c:ext>
          </c:extLst>
        </c:ser>
        <c:ser>
          <c:idx val="2"/>
          <c:order val="2"/>
          <c:tx>
            <c:strRef>
              <c:f>'Pivot Table'!$I$15:$I$16</c:f>
              <c:strCache>
                <c:ptCount val="1"/>
                <c:pt idx="0">
                  <c:v>Eric Jones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'Pivot Table'!$F$17:$F$18</c:f>
              <c:strCache>
                <c:ptCount val="1"/>
                <c:pt idx="0">
                  <c:v>January</c:v>
                </c:pt>
              </c:strCache>
            </c:strRef>
          </c:cat>
          <c:val>
            <c:numRef>
              <c:f>'Pivot Table'!$I$17:$I$18</c:f>
              <c:numCache>
                <c:formatCode>General</c:formatCode>
                <c:ptCount val="1"/>
                <c:pt idx="0">
                  <c:v>7238.333333333333</c:v>
                </c:pt>
              </c:numCache>
            </c:numRef>
          </c:val>
          <c:extLst>
            <c:ext xmlns:c16="http://schemas.microsoft.com/office/drawing/2014/chart" uri="{C3380CC4-5D6E-409C-BE32-E72D297353CC}">
              <c16:uniqueId val="{00000020-F226-4680-8AAC-906A618007CC}"/>
            </c:ext>
          </c:extLst>
        </c:ser>
        <c:ser>
          <c:idx val="3"/>
          <c:order val="3"/>
          <c:tx>
            <c:strRef>
              <c:f>'Pivot Table'!$J$15:$J$16</c:f>
              <c:strCache>
                <c:ptCount val="1"/>
                <c:pt idx="0">
                  <c:v>Marc Williams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'Pivot Table'!$F$17:$F$18</c:f>
              <c:strCache>
                <c:ptCount val="1"/>
                <c:pt idx="0">
                  <c:v>January</c:v>
                </c:pt>
              </c:strCache>
            </c:strRef>
          </c:cat>
          <c:val>
            <c:numRef>
              <c:f>'Pivot Table'!$J$17:$J$18</c:f>
              <c:numCache>
                <c:formatCode>General</c:formatCode>
                <c:ptCount val="1"/>
                <c:pt idx="0">
                  <c:v>7050</c:v>
                </c:pt>
              </c:numCache>
            </c:numRef>
          </c:val>
          <c:extLst>
            <c:ext xmlns:c16="http://schemas.microsoft.com/office/drawing/2014/chart" uri="{C3380CC4-5D6E-409C-BE32-E72D297353CC}">
              <c16:uniqueId val="{00000021-F226-4680-8AAC-906A618007CC}"/>
            </c:ext>
          </c:extLst>
        </c:ser>
        <c:ser>
          <c:idx val="4"/>
          <c:order val="4"/>
          <c:tx>
            <c:strRef>
              <c:f>'Pivot Table'!$K$15:$K$16</c:f>
              <c:strCache>
                <c:ptCount val="1"/>
                <c:pt idx="0">
                  <c:v>Sara Davis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'Pivot Table'!$F$17:$F$18</c:f>
              <c:strCache>
                <c:ptCount val="1"/>
                <c:pt idx="0">
                  <c:v>January</c:v>
                </c:pt>
              </c:strCache>
            </c:strRef>
          </c:cat>
          <c:val>
            <c:numRef>
              <c:f>'Pivot Table'!$K$17:$K$18</c:f>
              <c:numCache>
                <c:formatCode>General</c:formatCode>
                <c:ptCount val="1"/>
                <c:pt idx="0">
                  <c:v>8000</c:v>
                </c:pt>
              </c:numCache>
            </c:numRef>
          </c:val>
          <c:extLst>
            <c:ext xmlns:c16="http://schemas.microsoft.com/office/drawing/2014/chart" uri="{C3380CC4-5D6E-409C-BE32-E72D297353CC}">
              <c16:uniqueId val="{00000022-F226-4680-8AAC-906A618007CC}"/>
            </c:ext>
          </c:extLst>
        </c:ser>
        <c:ser>
          <c:idx val="5"/>
          <c:order val="5"/>
          <c:tx>
            <c:strRef>
              <c:f>'Pivot Table'!$L$15:$L$16</c:f>
              <c:strCache>
                <c:ptCount val="1"/>
                <c:pt idx="0">
                  <c:v>Stacy Peters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'Pivot Table'!$F$17:$F$18</c:f>
              <c:strCache>
                <c:ptCount val="1"/>
                <c:pt idx="0">
                  <c:v>January</c:v>
                </c:pt>
              </c:strCache>
            </c:strRef>
          </c:cat>
          <c:val>
            <c:numRef>
              <c:f>'Pivot Table'!$L$17:$L$18</c:f>
              <c:numCache>
                <c:formatCode>General</c:formatCode>
                <c:ptCount val="1"/>
                <c:pt idx="0">
                  <c:v>4900</c:v>
                </c:pt>
              </c:numCache>
            </c:numRef>
          </c:val>
          <c:extLst>
            <c:ext xmlns:c16="http://schemas.microsoft.com/office/drawing/2014/chart" uri="{C3380CC4-5D6E-409C-BE32-E72D297353CC}">
              <c16:uniqueId val="{00000023-F226-4680-8AAC-906A618007CC}"/>
            </c:ext>
          </c:extLst>
        </c:ser>
        <c:dLbls>
          <c:showLegendKey val="0"/>
          <c:showVal val="0"/>
          <c:showCatName val="0"/>
          <c:showSerName val="0"/>
          <c:showPercent val="0"/>
          <c:showBubbleSize val="0"/>
        </c:dLbls>
        <c:gapWidth val="150"/>
        <c:shape val="box"/>
        <c:axId val="428712527"/>
        <c:axId val="428711087"/>
        <c:axId val="0"/>
      </c:bar3DChart>
      <c:catAx>
        <c:axId val="428712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711087"/>
        <c:crosses val="autoZero"/>
        <c:auto val="1"/>
        <c:lblAlgn val="ctr"/>
        <c:lblOffset val="100"/>
        <c:noMultiLvlLbl val="0"/>
      </c:catAx>
      <c:valAx>
        <c:axId val="42871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7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Table'!$G$25</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Table'!$F$26:$F$29</c:f>
              <c:strCache>
                <c:ptCount val="3"/>
                <c:pt idx="0">
                  <c:v>North</c:v>
                </c:pt>
                <c:pt idx="1">
                  <c:v>South</c:v>
                </c:pt>
                <c:pt idx="2">
                  <c:v>West</c:v>
                </c:pt>
              </c:strCache>
            </c:strRef>
          </c:cat>
          <c:val>
            <c:numRef>
              <c:f>'Pivot Table'!$G$26:$G$29</c:f>
              <c:numCache>
                <c:formatCode>General</c:formatCode>
                <c:ptCount val="3"/>
                <c:pt idx="0">
                  <c:v>25705.5</c:v>
                </c:pt>
                <c:pt idx="1">
                  <c:v>20670</c:v>
                </c:pt>
                <c:pt idx="2">
                  <c:v>25825.5</c:v>
                </c:pt>
              </c:numCache>
            </c:numRef>
          </c:val>
          <c:extLst>
            <c:ext xmlns:c16="http://schemas.microsoft.com/office/drawing/2014/chart" uri="{C3380CC4-5D6E-409C-BE32-E72D297353CC}">
              <c16:uniqueId val="{00000000-4E7B-49DB-A456-D87B9374374F}"/>
            </c:ext>
          </c:extLst>
        </c:ser>
        <c:dLbls>
          <c:showLegendKey val="0"/>
          <c:showVal val="0"/>
          <c:showCatName val="0"/>
          <c:showSerName val="0"/>
          <c:showPercent val="0"/>
          <c:showBubbleSize val="0"/>
        </c:dLbls>
        <c:gapWidth val="100"/>
        <c:overlap val="-24"/>
        <c:axId val="1097000479"/>
        <c:axId val="1097000959"/>
      </c:barChart>
      <c:catAx>
        <c:axId val="10970004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959"/>
        <c:crosses val="autoZero"/>
        <c:auto val="1"/>
        <c:lblAlgn val="ctr"/>
        <c:lblOffset val="100"/>
        <c:noMultiLvlLbl val="0"/>
      </c:catAx>
      <c:valAx>
        <c:axId val="109700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700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419100</xdr:colOff>
      <xdr:row>7</xdr:row>
      <xdr:rowOff>163830</xdr:rowOff>
    </xdr:from>
    <xdr:to>
      <xdr:col>22</xdr:col>
      <xdr:colOff>121920</xdr:colOff>
      <xdr:row>22</xdr:row>
      <xdr:rowOff>163830</xdr:rowOff>
    </xdr:to>
    <xdr:graphicFrame macro="">
      <xdr:nvGraphicFramePr>
        <xdr:cNvPr id="2" name="Chart 1">
          <a:extLst>
            <a:ext uri="{FF2B5EF4-FFF2-40B4-BE49-F238E27FC236}">
              <a16:creationId xmlns:a16="http://schemas.microsoft.com/office/drawing/2014/main" id="{6CEC1D46-DBF5-78AC-E738-BE642E484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xdr:colOff>
      <xdr:row>29</xdr:row>
      <xdr:rowOff>125730</xdr:rowOff>
    </xdr:from>
    <xdr:to>
      <xdr:col>22</xdr:col>
      <xdr:colOff>228600</xdr:colOff>
      <xdr:row>44</xdr:row>
      <xdr:rowOff>125730</xdr:rowOff>
    </xdr:to>
    <xdr:graphicFrame macro="">
      <xdr:nvGraphicFramePr>
        <xdr:cNvPr id="3" name="Chart 2">
          <a:extLst>
            <a:ext uri="{FF2B5EF4-FFF2-40B4-BE49-F238E27FC236}">
              <a16:creationId xmlns:a16="http://schemas.microsoft.com/office/drawing/2014/main" id="{8444A37E-327E-0041-8181-0A207A4E6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43</xdr:row>
      <xdr:rowOff>95250</xdr:rowOff>
    </xdr:from>
    <xdr:to>
      <xdr:col>14</xdr:col>
      <xdr:colOff>396240</xdr:colOff>
      <xdr:row>58</xdr:row>
      <xdr:rowOff>95250</xdr:rowOff>
    </xdr:to>
    <xdr:graphicFrame macro="">
      <xdr:nvGraphicFramePr>
        <xdr:cNvPr id="4" name="Chart 3">
          <a:extLst>
            <a:ext uri="{FF2B5EF4-FFF2-40B4-BE49-F238E27FC236}">
              <a16:creationId xmlns:a16="http://schemas.microsoft.com/office/drawing/2014/main" id="{F8C90A8F-45D5-0950-8399-59B6ACFA5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182563</xdr:colOff>
      <xdr:row>4</xdr:row>
      <xdr:rowOff>31752</xdr:rowOff>
    </xdr:from>
    <xdr:to>
      <xdr:col>2</xdr:col>
      <xdr:colOff>452438</xdr:colOff>
      <xdr:row>8</xdr:row>
      <xdr:rowOff>119063</xdr:rowOff>
    </xdr:to>
    <xdr:sp macro="" textlink="'Pivot Table'!I69">
      <xdr:nvSpPr>
        <xdr:cNvPr id="5" name="Rectangle 4">
          <a:extLst>
            <a:ext uri="{FF2B5EF4-FFF2-40B4-BE49-F238E27FC236}">
              <a16:creationId xmlns:a16="http://schemas.microsoft.com/office/drawing/2014/main" id="{81AE046D-E3D1-51E4-E8A4-41F5D3B0FE9B}"/>
            </a:ext>
          </a:extLst>
        </xdr:cNvPr>
        <xdr:cNvSpPr/>
      </xdr:nvSpPr>
      <xdr:spPr>
        <a:xfrm>
          <a:off x="182563" y="809627"/>
          <a:ext cx="1492250" cy="833436"/>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E2F0FFD2-3D34-4ED6-A2DB-97C216C6273A}" type="TxLink">
            <a:rPr lang="en-US" sz="1800" b="1" i="0" u="none" strike="noStrike" cap="none" spc="0">
              <a:ln w="76200"/>
              <a:solidFill>
                <a:schemeClr val="bg1"/>
              </a:solidFill>
              <a:effectLst>
                <a:outerShdw blurRad="38100" dist="25400" dir="5400000" algn="ctr" rotWithShape="0">
                  <a:srgbClr val="6E747A">
                    <a:alpha val="43000"/>
                  </a:srgbClr>
                </a:outerShdw>
              </a:effectLst>
              <a:latin typeface="Calibri"/>
              <a:ea typeface="Calibri"/>
              <a:cs typeface="Calibri"/>
            </a:rPr>
            <a:t>7026.37</a:t>
          </a:fld>
          <a:endParaRPr lang="en-US" sz="1800" b="1" cap="none" spc="0">
            <a:ln w="76200"/>
            <a:solidFill>
              <a:schemeClr val="bg1"/>
            </a:solidFill>
            <a:effectLst>
              <a:outerShdw blurRad="38100" dist="25400" dir="5400000" algn="ctr" rotWithShape="0">
                <a:srgbClr val="6E747A">
                  <a:alpha val="43000"/>
                </a:srgbClr>
              </a:outerShdw>
            </a:effectLst>
          </a:endParaRPr>
        </a:p>
      </xdr:txBody>
    </xdr:sp>
    <xdr:clientData/>
  </xdr:twoCellAnchor>
  <xdr:twoCellAnchor>
    <xdr:from>
      <xdr:col>2</xdr:col>
      <xdr:colOff>533400</xdr:colOff>
      <xdr:row>19</xdr:row>
      <xdr:rowOff>137160</xdr:rowOff>
    </xdr:from>
    <xdr:to>
      <xdr:col>15</xdr:col>
      <xdr:colOff>38100</xdr:colOff>
      <xdr:row>34</xdr:row>
      <xdr:rowOff>137160</xdr:rowOff>
    </xdr:to>
    <xdr:graphicFrame macro="">
      <xdr:nvGraphicFramePr>
        <xdr:cNvPr id="2" name="Chart 1">
          <a:extLst>
            <a:ext uri="{FF2B5EF4-FFF2-40B4-BE49-F238E27FC236}">
              <a16:creationId xmlns:a16="http://schemas.microsoft.com/office/drawing/2014/main" id="{82D62C85-0AF6-4B9D-8F28-CD0016E79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3</xdr:row>
      <xdr:rowOff>137160</xdr:rowOff>
    </xdr:from>
    <xdr:to>
      <xdr:col>9</xdr:col>
      <xdr:colOff>289560</xdr:colOff>
      <xdr:row>18</xdr:row>
      <xdr:rowOff>137160</xdr:rowOff>
    </xdr:to>
    <xdr:graphicFrame macro="">
      <xdr:nvGraphicFramePr>
        <xdr:cNvPr id="3" name="Chart 2">
          <a:extLst>
            <a:ext uri="{FF2B5EF4-FFF2-40B4-BE49-F238E27FC236}">
              <a16:creationId xmlns:a16="http://schemas.microsoft.com/office/drawing/2014/main" id="{B9AAB48E-3154-4391-8FE2-6532F2930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441960</xdr:colOff>
      <xdr:row>3</xdr:row>
      <xdr:rowOff>129540</xdr:rowOff>
    </xdr:from>
    <xdr:to>
      <xdr:col>15</xdr:col>
      <xdr:colOff>30480</xdr:colOff>
      <xdr:row>18</xdr:row>
      <xdr:rowOff>121920</xdr:rowOff>
    </xdr:to>
    <xdr:graphicFrame macro="">
      <xdr:nvGraphicFramePr>
        <xdr:cNvPr id="4" name="Chart 3">
          <a:extLst>
            <a:ext uri="{FF2B5EF4-FFF2-40B4-BE49-F238E27FC236}">
              <a16:creationId xmlns:a16="http://schemas.microsoft.com/office/drawing/2014/main" id="{6FA2B922-81CD-4EB4-A624-81532F51A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35</xdr:row>
      <xdr:rowOff>0</xdr:rowOff>
    </xdr:from>
    <xdr:to>
      <xdr:col>15</xdr:col>
      <xdr:colOff>62484</xdr:colOff>
      <xdr:row>38</xdr:row>
      <xdr:rowOff>28575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8C8C5AE5-FDDD-647B-7FE0-49EBC5D487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9600" y="6299200"/>
              <a:ext cx="8596884" cy="5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20</xdr:row>
      <xdr:rowOff>0</xdr:rowOff>
    </xdr:from>
    <xdr:to>
      <xdr:col>2</xdr:col>
      <xdr:colOff>381000</xdr:colOff>
      <xdr:row>34</xdr:row>
      <xdr:rowOff>0</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D0C840D4-439D-1E92-BF5E-F7F6D158C929}"/>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20040" y="3632200"/>
              <a:ext cx="1280160" cy="248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12</xdr:row>
      <xdr:rowOff>91440</xdr:rowOff>
    </xdr:from>
    <xdr:to>
      <xdr:col>2</xdr:col>
      <xdr:colOff>396240</xdr:colOff>
      <xdr:row>19</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183173E-4BAC-C76A-2D4C-5FA9B2B9EA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5280" y="2301240"/>
              <a:ext cx="1280160" cy="115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373063</xdr:colOff>
      <xdr:row>4</xdr:row>
      <xdr:rowOff>47624</xdr:rowOff>
    </xdr:from>
    <xdr:to>
      <xdr:col>2</xdr:col>
      <xdr:colOff>555627</xdr:colOff>
      <xdr:row>5</xdr:row>
      <xdr:rowOff>103187</xdr:rowOff>
    </xdr:to>
    <xdr:sp macro="" textlink="">
      <xdr:nvSpPr>
        <xdr:cNvPr id="9" name="TextBox 8">
          <a:extLst>
            <a:ext uri="{FF2B5EF4-FFF2-40B4-BE49-F238E27FC236}">
              <a16:creationId xmlns:a16="http://schemas.microsoft.com/office/drawing/2014/main" id="{A3E7F1EF-F4B2-28E0-1742-3193A4B51460}"/>
            </a:ext>
          </a:extLst>
        </xdr:cNvPr>
        <xdr:cNvSpPr txBox="1"/>
      </xdr:nvSpPr>
      <xdr:spPr>
        <a:xfrm>
          <a:off x="373063" y="825499"/>
          <a:ext cx="1404939" cy="254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ysClr val="windowText" lastClr="000000"/>
              </a:solidFill>
              <a:effectLst>
                <a:outerShdw blurRad="38100" dist="19050" dir="2700000" algn="tl" rotWithShape="0">
                  <a:schemeClr val="dk1">
                    <a:alpha val="40000"/>
                  </a:schemeClr>
                </a:outerShdw>
              </a:effectLst>
            </a:rPr>
            <a:t>Avg Sales 2020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vindi" refreshedDate="45092.542713425923" createdVersion="8" refreshedVersion="8" minRefreshableVersion="3" recordCount="80" xr:uid="{A63E4D7F-70C1-45F4-B6C7-3BC8245D313F}">
  <cacheSource type="worksheet">
    <worksheetSource name="Table1"/>
  </cacheSource>
  <cacheFields count="15">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ount="9">
        <n v="132"/>
        <n v="144"/>
        <n v="136"/>
        <n v="166"/>
        <n v="152"/>
        <n v="157"/>
        <n v="178"/>
        <n v="180"/>
        <n v="162"/>
      </sharedItems>
    </cacheField>
    <cacheField name="Customer Company" numFmtId="0">
      <sharedItems count="9">
        <s v="Bankia"/>
        <s v="Affinity"/>
        <s v="Telmark"/>
        <s v="Port Royale"/>
        <s v="Secspace"/>
        <s v="MarkPlus"/>
        <s v="Vento"/>
        <s v="Milago"/>
        <s v="Cruise"/>
      </sharedItems>
    </cacheField>
    <cacheField name="Model" numFmtId="0">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4">
      <sharedItems containsSemiMixedTypes="0" containsString="0" containsNumber="1" minValue="2200" maxValue="14962.5"/>
    </cacheField>
  </cacheFields>
  <extLst>
    <ext xmlns:x14="http://schemas.microsoft.com/office/spreadsheetml/2009/9/main" uri="{725AE2AE-9491-48be-B2B4-4EB974FC3084}">
      <x14:pivotCacheDefinition pivotCacheId="729911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x v="0"/>
    <x v="0"/>
    <x v="0"/>
    <x v="0"/>
    <x v="0"/>
    <s v="Flash"/>
    <s v="black"/>
    <s v="F2248bl"/>
    <n v="15"/>
    <n v="235"/>
    <n v="3525"/>
    <s v="No"/>
    <n v="3525"/>
  </r>
  <r>
    <n v="2"/>
    <d v="2020-01-06T00:00:00"/>
    <x v="0"/>
    <x v="1"/>
    <x v="1"/>
    <x v="1"/>
    <x v="1"/>
    <s v="Urban"/>
    <s v="red"/>
    <s v="U2683rd"/>
    <n v="22"/>
    <n v="260"/>
    <n v="5720"/>
    <s v="Yes"/>
    <n v="5434"/>
  </r>
  <r>
    <n v="3"/>
    <d v="2020-01-09T00:00:00"/>
    <x v="0"/>
    <x v="2"/>
    <x v="1"/>
    <x v="2"/>
    <x v="2"/>
    <s v="Energy"/>
    <s v="black"/>
    <s v="E2376bl"/>
    <n v="16"/>
    <n v="350"/>
    <n v="5600"/>
    <s v="No"/>
    <n v="5600"/>
  </r>
  <r>
    <n v="4"/>
    <d v="2020-01-12T00:00:00"/>
    <x v="0"/>
    <x v="3"/>
    <x v="2"/>
    <x v="1"/>
    <x v="1"/>
    <s v="Flash"/>
    <s v="brown"/>
    <s v="F2248br"/>
    <n v="30"/>
    <n v="235"/>
    <n v="7050"/>
    <s v="Yes"/>
    <n v="6697.5"/>
  </r>
  <r>
    <n v="5"/>
    <d v="2020-01-12T00:00:00"/>
    <x v="0"/>
    <x v="0"/>
    <x v="0"/>
    <x v="3"/>
    <x v="3"/>
    <s v="Volt"/>
    <s v="gray"/>
    <s v="V2944gr"/>
    <n v="32"/>
    <n v="295"/>
    <n v="9440"/>
    <s v="Yes"/>
    <n v="8968"/>
  </r>
  <r>
    <n v="6"/>
    <d v="2020-01-15T00:00:00"/>
    <x v="0"/>
    <x v="4"/>
    <x v="0"/>
    <x v="2"/>
    <x v="2"/>
    <s v="Energy"/>
    <s v="brown"/>
    <s v="E2376br"/>
    <n v="14"/>
    <n v="350"/>
    <n v="4900"/>
    <s v="No"/>
    <n v="4900"/>
  </r>
  <r>
    <n v="7"/>
    <d v="2020-01-18T00:00:00"/>
    <x v="0"/>
    <x v="5"/>
    <x v="2"/>
    <x v="4"/>
    <x v="4"/>
    <s v="Cosmo"/>
    <s v="white"/>
    <s v="C2699wh"/>
    <n v="8"/>
    <n v="375"/>
    <n v="3000"/>
    <s v="No"/>
    <n v="3000"/>
  </r>
  <r>
    <n v="8"/>
    <d v="2020-01-22T00:00:00"/>
    <x v="0"/>
    <x v="1"/>
    <x v="1"/>
    <x v="0"/>
    <x v="0"/>
    <s v="Flash"/>
    <s v="brown"/>
    <s v="F2248br"/>
    <n v="22"/>
    <n v="235"/>
    <n v="5170"/>
    <s v="Yes"/>
    <n v="4911.5"/>
  </r>
  <r>
    <n v="9"/>
    <d v="2020-01-22T00:00:00"/>
    <x v="0"/>
    <x v="2"/>
    <x v="1"/>
    <x v="2"/>
    <x v="2"/>
    <s v="Urban"/>
    <s v="brown"/>
    <s v="U2683br"/>
    <n v="40"/>
    <n v="260"/>
    <n v="10400"/>
    <s v="Yes"/>
    <n v="9880"/>
  </r>
  <r>
    <n v="10"/>
    <d v="2020-01-26T00:00:00"/>
    <x v="0"/>
    <x v="0"/>
    <x v="0"/>
    <x v="3"/>
    <x v="3"/>
    <s v="Energy"/>
    <s v="black"/>
    <s v="E2376bl"/>
    <n v="25"/>
    <n v="350"/>
    <n v="8750"/>
    <s v="Yes"/>
    <n v="8312.5"/>
  </r>
  <r>
    <n v="11"/>
    <d v="2020-01-28T00:00:00"/>
    <x v="0"/>
    <x v="5"/>
    <x v="2"/>
    <x v="5"/>
    <x v="5"/>
    <s v="Energy"/>
    <s v="black"/>
    <s v="E2376bl"/>
    <n v="33"/>
    <n v="350"/>
    <n v="11550"/>
    <s v="Yes"/>
    <n v="10972.5"/>
  </r>
  <r>
    <n v="12"/>
    <d v="2020-02-04T00:00:00"/>
    <x v="1"/>
    <x v="3"/>
    <x v="2"/>
    <x v="6"/>
    <x v="6"/>
    <s v="Volt"/>
    <s v="white"/>
    <s v="V2944wh"/>
    <n v="15"/>
    <n v="295"/>
    <n v="4425"/>
    <s v="No"/>
    <n v="4425"/>
  </r>
  <r>
    <n v="13"/>
    <d v="2020-02-07T00:00:00"/>
    <x v="1"/>
    <x v="0"/>
    <x v="0"/>
    <x v="7"/>
    <x v="7"/>
    <s v="Cosmo"/>
    <s v="gray"/>
    <s v="C2699gr"/>
    <n v="10"/>
    <n v="375"/>
    <n v="3750"/>
    <s v="No"/>
    <n v="3750"/>
  </r>
  <r>
    <n v="14"/>
    <d v="2020-02-08T00:00:00"/>
    <x v="1"/>
    <x v="6"/>
    <x v="1"/>
    <x v="0"/>
    <x v="0"/>
    <s v="Urban"/>
    <s v="brown"/>
    <s v="U2683br"/>
    <n v="45"/>
    <n v="260"/>
    <n v="11700"/>
    <s v="Yes"/>
    <n v="11115"/>
  </r>
  <r>
    <n v="15"/>
    <d v="2020-02-10T00:00:00"/>
    <x v="1"/>
    <x v="1"/>
    <x v="1"/>
    <x v="7"/>
    <x v="7"/>
    <s v="Energy"/>
    <s v="white"/>
    <s v="E2376wh"/>
    <n v="32"/>
    <n v="350"/>
    <n v="11200"/>
    <s v="Yes"/>
    <n v="10640"/>
  </r>
  <r>
    <n v="16"/>
    <d v="2020-02-12T00:00:00"/>
    <x v="1"/>
    <x v="3"/>
    <x v="2"/>
    <x v="3"/>
    <x v="3"/>
    <s v="Energy"/>
    <s v="black"/>
    <s v="E2376bl"/>
    <n v="28"/>
    <n v="350"/>
    <n v="9800"/>
    <s v="Yes"/>
    <n v="9310"/>
  </r>
  <r>
    <n v="17"/>
    <d v="2020-02-14T00:00:00"/>
    <x v="1"/>
    <x v="2"/>
    <x v="1"/>
    <x v="8"/>
    <x v="8"/>
    <s v="Aero"/>
    <s v="red"/>
    <s v="A2258rd"/>
    <n v="10"/>
    <n v="220"/>
    <n v="2200"/>
    <s v="No"/>
    <n v="2200"/>
  </r>
  <r>
    <n v="18"/>
    <d v="2020-02-15T00:00:00"/>
    <x v="1"/>
    <x v="0"/>
    <x v="0"/>
    <x v="2"/>
    <x v="2"/>
    <s v="Urban"/>
    <s v="brown"/>
    <s v="U2683br"/>
    <n v="16"/>
    <n v="260"/>
    <n v="4160"/>
    <s v="No"/>
    <n v="4160"/>
  </r>
  <r>
    <n v="19"/>
    <d v="2020-02-19T00:00:00"/>
    <x v="1"/>
    <x v="5"/>
    <x v="2"/>
    <x v="0"/>
    <x v="0"/>
    <s v="Flash"/>
    <s v="brown"/>
    <s v="F2248br"/>
    <n v="35"/>
    <n v="235"/>
    <n v="8225"/>
    <s v="Yes"/>
    <n v="7813.75"/>
  </r>
  <r>
    <n v="20"/>
    <d v="2020-02-21T00:00:00"/>
    <x v="1"/>
    <x v="1"/>
    <x v="1"/>
    <x v="0"/>
    <x v="0"/>
    <s v="Volt"/>
    <s v="black"/>
    <s v="V2944bl"/>
    <n v="12"/>
    <n v="295"/>
    <n v="3540"/>
    <s v="No"/>
    <n v="3540"/>
  </r>
  <r>
    <n v="21"/>
    <d v="2020-02-26T00:00:00"/>
    <x v="1"/>
    <x v="3"/>
    <x v="2"/>
    <x v="2"/>
    <x v="2"/>
    <s v="Cosmo"/>
    <s v="gray"/>
    <s v="C2699gr"/>
    <n v="40"/>
    <n v="375"/>
    <n v="15000"/>
    <s v="Yes"/>
    <n v="14250"/>
  </r>
  <r>
    <n v="22"/>
    <d v="2020-02-28T00:00:00"/>
    <x v="1"/>
    <x v="4"/>
    <x v="0"/>
    <x v="1"/>
    <x v="1"/>
    <s v="Energy"/>
    <s v="brown"/>
    <s v="E2376br"/>
    <n v="10"/>
    <n v="350"/>
    <n v="3500"/>
    <s v="No"/>
    <n v="3500"/>
  </r>
  <r>
    <n v="23"/>
    <d v="2020-03-01T00:00:00"/>
    <x v="2"/>
    <x v="2"/>
    <x v="1"/>
    <x v="0"/>
    <x v="0"/>
    <s v="Cosmo"/>
    <s v="black"/>
    <s v="C2699bl"/>
    <n v="25"/>
    <n v="375"/>
    <n v="9375"/>
    <s v="Yes"/>
    <n v="8906.25"/>
  </r>
  <r>
    <n v="24"/>
    <d v="2020-03-04T00:00:00"/>
    <x v="2"/>
    <x v="6"/>
    <x v="1"/>
    <x v="8"/>
    <x v="8"/>
    <s v="Urban"/>
    <s v="black"/>
    <s v="U2683bl"/>
    <n v="50"/>
    <n v="260"/>
    <n v="13000"/>
    <s v="Yes"/>
    <n v="12350"/>
  </r>
  <r>
    <n v="25"/>
    <d v="2020-03-07T00:00:00"/>
    <x v="2"/>
    <x v="1"/>
    <x v="1"/>
    <x v="7"/>
    <x v="7"/>
    <s v="Flash"/>
    <s v="white"/>
    <s v="F2248wh"/>
    <n v="22"/>
    <n v="235"/>
    <n v="5170"/>
    <s v="Yes"/>
    <n v="4911.5"/>
  </r>
  <r>
    <n v="26"/>
    <d v="2020-03-09T00:00:00"/>
    <x v="2"/>
    <x v="0"/>
    <x v="0"/>
    <x v="1"/>
    <x v="1"/>
    <s v="Volt"/>
    <s v="brown"/>
    <s v="V2944br"/>
    <n v="15"/>
    <n v="295"/>
    <n v="4425"/>
    <s v="No"/>
    <n v="4425"/>
  </r>
  <r>
    <n v="27"/>
    <d v="2020-03-11T00:00:00"/>
    <x v="2"/>
    <x v="4"/>
    <x v="0"/>
    <x v="3"/>
    <x v="3"/>
    <s v="Aero"/>
    <s v="white"/>
    <s v="A2258wh"/>
    <n v="10"/>
    <n v="220"/>
    <n v="2200"/>
    <s v="No"/>
    <n v="2200"/>
  </r>
  <r>
    <n v="28"/>
    <d v="2020-03-12T00:00:00"/>
    <x v="2"/>
    <x v="3"/>
    <x v="2"/>
    <x v="6"/>
    <x v="6"/>
    <s v="Energy"/>
    <s v="black"/>
    <s v="E2376bl"/>
    <n v="20"/>
    <n v="350"/>
    <n v="7000"/>
    <s v="Yes"/>
    <n v="6650"/>
  </r>
  <r>
    <n v="29"/>
    <d v="2020-03-14T00:00:00"/>
    <x v="2"/>
    <x v="6"/>
    <x v="1"/>
    <x v="5"/>
    <x v="5"/>
    <s v="Flash"/>
    <s v="gray"/>
    <s v="F2248gr"/>
    <n v="14"/>
    <n v="235"/>
    <n v="3290"/>
    <s v="No"/>
    <n v="3290"/>
  </r>
  <r>
    <n v="30"/>
    <d v="2020-03-18T00:00:00"/>
    <x v="2"/>
    <x v="1"/>
    <x v="1"/>
    <x v="4"/>
    <x v="4"/>
    <s v="Aero"/>
    <s v="gray"/>
    <s v="A2258gr"/>
    <n v="28"/>
    <n v="220"/>
    <n v="6160"/>
    <s v="Yes"/>
    <n v="5852"/>
  </r>
  <r>
    <n v="31"/>
    <d v="2020-03-23T00:00:00"/>
    <x v="2"/>
    <x v="6"/>
    <x v="1"/>
    <x v="8"/>
    <x v="8"/>
    <s v="Flash"/>
    <s v="black"/>
    <s v="F2248bl"/>
    <n v="12"/>
    <n v="235"/>
    <n v="2820"/>
    <s v="No"/>
    <n v="2820"/>
  </r>
  <r>
    <n v="32"/>
    <d v="2020-03-24T00:00:00"/>
    <x v="2"/>
    <x v="0"/>
    <x v="0"/>
    <x v="7"/>
    <x v="7"/>
    <s v="Volt"/>
    <s v="white"/>
    <s v="V2944wh"/>
    <n v="35"/>
    <n v="295"/>
    <n v="10325"/>
    <s v="Yes"/>
    <n v="9808.75"/>
  </r>
  <r>
    <n v="33"/>
    <d v="2020-03-26T00:00:00"/>
    <x v="2"/>
    <x v="3"/>
    <x v="2"/>
    <x v="6"/>
    <x v="6"/>
    <s v="Cosmo"/>
    <s v="white"/>
    <s v="C2699wh"/>
    <n v="20"/>
    <n v="375"/>
    <n v="7500"/>
    <s v="Yes"/>
    <n v="7125"/>
  </r>
  <r>
    <n v="34"/>
    <d v="2020-03-28T00:00:00"/>
    <x v="2"/>
    <x v="4"/>
    <x v="0"/>
    <x v="4"/>
    <x v="4"/>
    <s v="Aero"/>
    <s v="gray"/>
    <s v="A2258gr"/>
    <n v="45"/>
    <n v="220"/>
    <n v="9900"/>
    <s v="Yes"/>
    <n v="9405"/>
  </r>
  <r>
    <n v="35"/>
    <d v="2020-04-02T00:00:00"/>
    <x v="3"/>
    <x v="1"/>
    <x v="1"/>
    <x v="2"/>
    <x v="2"/>
    <s v="Cosmo"/>
    <s v="black"/>
    <s v="C2699bl"/>
    <n v="15"/>
    <n v="375"/>
    <n v="5625"/>
    <s v="No"/>
    <n v="5625"/>
  </r>
  <r>
    <n v="36"/>
    <d v="2020-04-06T00:00:00"/>
    <x v="3"/>
    <x v="6"/>
    <x v="1"/>
    <x v="0"/>
    <x v="0"/>
    <s v="Energy"/>
    <s v="black"/>
    <s v="E2376bl"/>
    <n v="14"/>
    <n v="350"/>
    <n v="4900"/>
    <s v="No"/>
    <n v="4900"/>
  </r>
  <r>
    <n v="37"/>
    <d v="2020-04-07T00:00:00"/>
    <x v="3"/>
    <x v="3"/>
    <x v="2"/>
    <x v="5"/>
    <x v="5"/>
    <s v="Volt"/>
    <s v="gray"/>
    <s v="V2944gr"/>
    <n v="32"/>
    <n v="295"/>
    <n v="9440"/>
    <s v="Yes"/>
    <n v="8968"/>
  </r>
  <r>
    <n v="38"/>
    <d v="2020-04-11T00:00:00"/>
    <x v="3"/>
    <x v="2"/>
    <x v="1"/>
    <x v="0"/>
    <x v="0"/>
    <s v="Urban"/>
    <s v="black"/>
    <s v="U2683bl"/>
    <n v="40"/>
    <n v="260"/>
    <n v="10400"/>
    <s v="Yes"/>
    <n v="9880"/>
  </r>
  <r>
    <n v="39"/>
    <d v="2020-04-12T00:00:00"/>
    <x v="3"/>
    <x v="4"/>
    <x v="0"/>
    <x v="3"/>
    <x v="3"/>
    <s v="Flash"/>
    <s v="black"/>
    <s v="F2248bl"/>
    <n v="45"/>
    <n v="235"/>
    <n v="10575"/>
    <s v="Yes"/>
    <n v="10046.25"/>
  </r>
  <r>
    <n v="40"/>
    <d v="2020-04-12T00:00:00"/>
    <x v="3"/>
    <x v="1"/>
    <x v="1"/>
    <x v="7"/>
    <x v="7"/>
    <s v="Aero"/>
    <s v="white"/>
    <s v="A2258wh"/>
    <n v="24"/>
    <n v="220"/>
    <n v="5280"/>
    <s v="Yes"/>
    <n v="5016"/>
  </r>
  <r>
    <n v="41"/>
    <d v="2020-04-14T00:00:00"/>
    <x v="3"/>
    <x v="6"/>
    <x v="1"/>
    <x v="0"/>
    <x v="0"/>
    <s v="Cosmo"/>
    <s v="black"/>
    <s v="C2699bl"/>
    <n v="30"/>
    <n v="375"/>
    <n v="11250"/>
    <s v="Yes"/>
    <n v="10687.5"/>
  </r>
  <r>
    <n v="42"/>
    <d v="2020-04-15T00:00:00"/>
    <x v="3"/>
    <x v="6"/>
    <x v="1"/>
    <x v="1"/>
    <x v="1"/>
    <s v="Urban"/>
    <s v="red"/>
    <s v="U2683rd"/>
    <n v="15"/>
    <n v="260"/>
    <n v="3900"/>
    <s v="No"/>
    <n v="3900"/>
  </r>
  <r>
    <n v="43"/>
    <d v="2020-04-16T00:00:00"/>
    <x v="3"/>
    <x v="4"/>
    <x v="0"/>
    <x v="5"/>
    <x v="5"/>
    <s v="Cosmo"/>
    <s v="black"/>
    <s v="C2699bl"/>
    <n v="15"/>
    <n v="375"/>
    <n v="5625"/>
    <s v="No"/>
    <n v="5625"/>
  </r>
  <r>
    <n v="44"/>
    <d v="2020-04-19T00:00:00"/>
    <x v="3"/>
    <x v="0"/>
    <x v="0"/>
    <x v="7"/>
    <x v="7"/>
    <s v="Volt"/>
    <s v="brown"/>
    <s v="V2944br"/>
    <n v="42"/>
    <n v="295"/>
    <n v="12390"/>
    <s v="Yes"/>
    <n v="11770.5"/>
  </r>
  <r>
    <n v="45"/>
    <d v="2020-04-20T00:00:00"/>
    <x v="3"/>
    <x v="0"/>
    <x v="0"/>
    <x v="0"/>
    <x v="0"/>
    <s v="Energy"/>
    <s v="black"/>
    <s v="E2376bl"/>
    <n v="26"/>
    <n v="350"/>
    <n v="9100"/>
    <s v="Yes"/>
    <n v="8645"/>
  </r>
  <r>
    <n v="46"/>
    <d v="2020-04-22T00:00:00"/>
    <x v="3"/>
    <x v="3"/>
    <x v="2"/>
    <x v="8"/>
    <x v="8"/>
    <s v="Urban"/>
    <s v="gray"/>
    <s v="U2683gr"/>
    <n v="35"/>
    <n v="260"/>
    <n v="9100"/>
    <s v="Yes"/>
    <n v="8645"/>
  </r>
  <r>
    <n v="47"/>
    <d v="2020-04-23T00:00:00"/>
    <x v="3"/>
    <x v="4"/>
    <x v="0"/>
    <x v="1"/>
    <x v="1"/>
    <s v="Aero"/>
    <s v="white"/>
    <s v="A2258wh"/>
    <n v="32"/>
    <n v="220"/>
    <n v="7040"/>
    <s v="Yes"/>
    <n v="6688"/>
  </r>
  <r>
    <n v="48"/>
    <d v="2020-04-27T00:00:00"/>
    <x v="3"/>
    <x v="6"/>
    <x v="1"/>
    <x v="0"/>
    <x v="0"/>
    <s v="Volt"/>
    <s v="brown"/>
    <s v="V2944br"/>
    <n v="18"/>
    <n v="295"/>
    <n v="5310"/>
    <s v="No"/>
    <n v="5310"/>
  </r>
  <r>
    <n v="49"/>
    <d v="2020-04-27T00:00:00"/>
    <x v="3"/>
    <x v="3"/>
    <x v="2"/>
    <x v="7"/>
    <x v="7"/>
    <s v="Energy"/>
    <s v="black"/>
    <s v="E2376bl"/>
    <n v="22"/>
    <n v="350"/>
    <n v="7700"/>
    <s v="Yes"/>
    <n v="7315"/>
  </r>
  <r>
    <n v="50"/>
    <d v="2020-04-30T00:00:00"/>
    <x v="3"/>
    <x v="5"/>
    <x v="2"/>
    <x v="8"/>
    <x v="8"/>
    <s v="Flash"/>
    <s v="gray"/>
    <s v="F2248gr"/>
    <n v="38"/>
    <n v="235"/>
    <n v="8930"/>
    <s v="Yes"/>
    <n v="8483.5"/>
  </r>
  <r>
    <n v="51"/>
    <d v="2020-05-01T00:00:00"/>
    <x v="4"/>
    <x v="0"/>
    <x v="0"/>
    <x v="7"/>
    <x v="7"/>
    <s v="Aero"/>
    <s v="black"/>
    <s v="A2258bl"/>
    <n v="42"/>
    <n v="220"/>
    <n v="9240"/>
    <s v="Yes"/>
    <n v="8778"/>
  </r>
  <r>
    <n v="52"/>
    <d v="2020-05-03T00:00:00"/>
    <x v="4"/>
    <x v="6"/>
    <x v="1"/>
    <x v="8"/>
    <x v="8"/>
    <s v="Volt"/>
    <s v="red"/>
    <s v="V2944rd"/>
    <n v="15"/>
    <n v="295"/>
    <n v="4425"/>
    <s v="No"/>
    <n v="4425"/>
  </r>
  <r>
    <n v="53"/>
    <d v="2020-05-07T00:00:00"/>
    <x v="4"/>
    <x v="3"/>
    <x v="2"/>
    <x v="2"/>
    <x v="2"/>
    <s v="Cosmo"/>
    <s v="gray"/>
    <s v="C2699gr"/>
    <n v="10"/>
    <n v="375"/>
    <n v="3750"/>
    <s v="No"/>
    <n v="3750"/>
  </r>
  <r>
    <n v="54"/>
    <d v="2020-05-08T00:00:00"/>
    <x v="4"/>
    <x v="2"/>
    <x v="1"/>
    <x v="2"/>
    <x v="2"/>
    <s v="Flash"/>
    <s v="black"/>
    <s v="F2248bl"/>
    <n v="26"/>
    <n v="235"/>
    <n v="6110"/>
    <s v="Yes"/>
    <n v="5804.5"/>
  </r>
  <r>
    <n v="55"/>
    <d v="2020-05-12T00:00:00"/>
    <x v="4"/>
    <x v="4"/>
    <x v="0"/>
    <x v="4"/>
    <x v="4"/>
    <s v="Flash"/>
    <s v="red"/>
    <s v="F2248rd"/>
    <n v="40"/>
    <n v="235"/>
    <n v="9400"/>
    <s v="Yes"/>
    <n v="8930"/>
  </r>
  <r>
    <n v="56"/>
    <d v="2020-05-13T00:00:00"/>
    <x v="4"/>
    <x v="5"/>
    <x v="2"/>
    <x v="7"/>
    <x v="7"/>
    <s v="Urban"/>
    <s v="black"/>
    <s v="U2683bl"/>
    <n v="30"/>
    <n v="260"/>
    <n v="7800"/>
    <s v="Yes"/>
    <n v="7410"/>
  </r>
  <r>
    <n v="57"/>
    <d v="2020-05-15T00:00:00"/>
    <x v="4"/>
    <x v="3"/>
    <x v="2"/>
    <x v="4"/>
    <x v="4"/>
    <s v="Energy"/>
    <s v="gray"/>
    <s v="E2376gr"/>
    <n v="26"/>
    <n v="350"/>
    <n v="9100"/>
    <s v="Yes"/>
    <n v="8645"/>
  </r>
  <r>
    <n v="58"/>
    <d v="2020-05-17T00:00:00"/>
    <x v="4"/>
    <x v="4"/>
    <x v="0"/>
    <x v="0"/>
    <x v="0"/>
    <s v="Volt"/>
    <s v="black"/>
    <s v="V2944bl"/>
    <n v="18"/>
    <n v="295"/>
    <n v="5310"/>
    <s v="No"/>
    <n v="5310"/>
  </r>
  <r>
    <n v="59"/>
    <d v="2020-05-19T00:00:00"/>
    <x v="4"/>
    <x v="2"/>
    <x v="1"/>
    <x v="7"/>
    <x v="7"/>
    <s v="Flash"/>
    <s v="gray"/>
    <s v="F2248gr"/>
    <n v="22"/>
    <n v="235"/>
    <n v="5170"/>
    <s v="Yes"/>
    <n v="4911.5"/>
  </r>
  <r>
    <n v="60"/>
    <d v="2020-05-21T00:00:00"/>
    <x v="4"/>
    <x v="3"/>
    <x v="2"/>
    <x v="1"/>
    <x v="1"/>
    <s v="Energy"/>
    <s v="black"/>
    <s v="E2376bl"/>
    <n v="42"/>
    <n v="350"/>
    <n v="14700"/>
    <s v="Yes"/>
    <n v="13965"/>
  </r>
  <r>
    <n v="61"/>
    <d v="2020-05-21T00:00:00"/>
    <x v="4"/>
    <x v="6"/>
    <x v="1"/>
    <x v="8"/>
    <x v="8"/>
    <s v="Energy"/>
    <s v="white"/>
    <s v="E2376wh"/>
    <n v="45"/>
    <n v="350"/>
    <n v="15750"/>
    <s v="Yes"/>
    <n v="14962.5"/>
  </r>
  <r>
    <n v="62"/>
    <d v="2020-05-24T00:00:00"/>
    <x v="4"/>
    <x v="3"/>
    <x v="2"/>
    <x v="0"/>
    <x v="0"/>
    <s v="Volt"/>
    <s v="red"/>
    <s v="V2944rd"/>
    <n v="20"/>
    <n v="295"/>
    <n v="5900"/>
    <s v="Yes"/>
    <n v="5605"/>
  </r>
  <r>
    <n v="63"/>
    <d v="2020-05-26T00:00:00"/>
    <x v="4"/>
    <x v="0"/>
    <x v="0"/>
    <x v="2"/>
    <x v="2"/>
    <s v="Volt"/>
    <s v="black"/>
    <s v="V2944bl"/>
    <n v="22"/>
    <n v="295"/>
    <n v="6490"/>
    <s v="Yes"/>
    <n v="6165.5"/>
  </r>
  <r>
    <n v="64"/>
    <d v="2020-05-27T00:00:00"/>
    <x v="4"/>
    <x v="5"/>
    <x v="2"/>
    <x v="5"/>
    <x v="5"/>
    <s v="Aero"/>
    <s v="white"/>
    <s v="A2258wh"/>
    <n v="15"/>
    <n v="220"/>
    <n v="3300"/>
    <s v="No"/>
    <n v="3300"/>
  </r>
  <r>
    <n v="65"/>
    <d v="2020-05-28T00:00:00"/>
    <x v="4"/>
    <x v="4"/>
    <x v="0"/>
    <x v="0"/>
    <x v="0"/>
    <s v="Flash"/>
    <s v="brown"/>
    <s v="F2248br"/>
    <n v="35"/>
    <n v="235"/>
    <n v="8225"/>
    <s v="Yes"/>
    <n v="7813.75"/>
  </r>
  <r>
    <n v="66"/>
    <d v="2020-06-02T00:00:00"/>
    <x v="5"/>
    <x v="5"/>
    <x v="2"/>
    <x v="6"/>
    <x v="6"/>
    <s v="Cosmo"/>
    <s v="gray"/>
    <s v="C2699gr"/>
    <n v="33"/>
    <n v="375"/>
    <n v="12375"/>
    <s v="Yes"/>
    <n v="11756.25"/>
  </r>
  <r>
    <n v="67"/>
    <d v="2020-06-05T00:00:00"/>
    <x v="5"/>
    <x v="3"/>
    <x v="2"/>
    <x v="1"/>
    <x v="1"/>
    <s v="Urban"/>
    <s v="black"/>
    <s v="U2683bl"/>
    <n v="22"/>
    <n v="260"/>
    <n v="5720"/>
    <s v="Yes"/>
    <n v="5434"/>
  </r>
  <r>
    <n v="68"/>
    <d v="2020-06-05T00:00:00"/>
    <x v="5"/>
    <x v="5"/>
    <x v="2"/>
    <x v="2"/>
    <x v="2"/>
    <s v="Urban"/>
    <s v="gray"/>
    <s v="U2683gr"/>
    <n v="26"/>
    <n v="260"/>
    <n v="6760"/>
    <s v="Yes"/>
    <n v="6422"/>
  </r>
  <r>
    <n v="69"/>
    <d v="2020-06-08T00:00:00"/>
    <x v="5"/>
    <x v="0"/>
    <x v="0"/>
    <x v="0"/>
    <x v="0"/>
    <s v="Aero"/>
    <s v="red"/>
    <s v="A2258rd"/>
    <n v="16"/>
    <n v="220"/>
    <n v="3520"/>
    <s v="No"/>
    <n v="3520"/>
  </r>
  <r>
    <n v="70"/>
    <d v="2020-06-09T00:00:00"/>
    <x v="5"/>
    <x v="6"/>
    <x v="1"/>
    <x v="6"/>
    <x v="6"/>
    <s v="Volt"/>
    <s v="black"/>
    <s v="V2944bl"/>
    <n v="10"/>
    <n v="295"/>
    <n v="2950"/>
    <s v="No"/>
    <n v="2950"/>
  </r>
  <r>
    <n v="71"/>
    <d v="2020-06-09T00:00:00"/>
    <x v="5"/>
    <x v="2"/>
    <x v="1"/>
    <x v="8"/>
    <x v="8"/>
    <s v="Urban"/>
    <s v="black"/>
    <s v="U2683bl"/>
    <n v="40"/>
    <n v="260"/>
    <n v="10400"/>
    <s v="Yes"/>
    <n v="9880"/>
  </r>
  <r>
    <n v="72"/>
    <d v="2020-06-12T00:00:00"/>
    <x v="5"/>
    <x v="1"/>
    <x v="1"/>
    <x v="5"/>
    <x v="5"/>
    <s v="Flash"/>
    <s v="brown"/>
    <s v="F2248br"/>
    <n v="15"/>
    <n v="235"/>
    <n v="3525"/>
    <s v="No"/>
    <n v="3525"/>
  </r>
  <r>
    <n v="73"/>
    <d v="2020-06-14T00:00:00"/>
    <x v="5"/>
    <x v="4"/>
    <x v="0"/>
    <x v="0"/>
    <x v="0"/>
    <s v="Cosmo"/>
    <s v="gray"/>
    <s v="C2699gr"/>
    <n v="25"/>
    <n v="375"/>
    <n v="9375"/>
    <s v="Yes"/>
    <n v="8906.25"/>
  </r>
  <r>
    <n v="74"/>
    <d v="1900-06-15T00:00:00"/>
    <x v="5"/>
    <x v="0"/>
    <x v="0"/>
    <x v="1"/>
    <x v="1"/>
    <s v="Volt"/>
    <s v="gray"/>
    <s v="V2944gr"/>
    <n v="20"/>
    <n v="295"/>
    <n v="5900"/>
    <s v="Yes"/>
    <n v="5605"/>
  </r>
  <r>
    <n v="75"/>
    <d v="2020-06-18T00:00:00"/>
    <x v="5"/>
    <x v="5"/>
    <x v="2"/>
    <x v="3"/>
    <x v="3"/>
    <s v="Urban"/>
    <s v="red"/>
    <s v="U2683rd"/>
    <n v="35"/>
    <n v="260"/>
    <n v="9100"/>
    <s v="Yes"/>
    <n v="8645"/>
  </r>
  <r>
    <n v="76"/>
    <d v="2020-06-23T00:00:00"/>
    <x v="5"/>
    <x v="3"/>
    <x v="2"/>
    <x v="6"/>
    <x v="6"/>
    <s v="Energy"/>
    <s v="black"/>
    <s v="E2376bl"/>
    <n v="22"/>
    <n v="350"/>
    <n v="7700"/>
    <s v="Yes"/>
    <n v="7315"/>
  </r>
  <r>
    <n v="77"/>
    <d v="2020-06-24T00:00:00"/>
    <x v="5"/>
    <x v="1"/>
    <x v="1"/>
    <x v="3"/>
    <x v="3"/>
    <s v="Aero"/>
    <s v="white"/>
    <s v="A2258wh"/>
    <n v="16"/>
    <n v="220"/>
    <n v="3520"/>
    <s v="No"/>
    <n v="3520"/>
  </r>
  <r>
    <n v="78"/>
    <d v="2020-06-27T00:00:00"/>
    <x v="5"/>
    <x v="2"/>
    <x v="1"/>
    <x v="8"/>
    <x v="8"/>
    <s v="Volt"/>
    <s v="black"/>
    <s v="V2944bl"/>
    <n v="50"/>
    <n v="295"/>
    <n v="14750"/>
    <s v="Yes"/>
    <n v="14012.5"/>
  </r>
  <r>
    <n v="79"/>
    <d v="2020-06-29T00:00:00"/>
    <x v="5"/>
    <x v="4"/>
    <x v="0"/>
    <x v="6"/>
    <x v="6"/>
    <s v="Cosmo"/>
    <s v="gray"/>
    <s v="C2699gr"/>
    <n v="32"/>
    <n v="375"/>
    <n v="12000"/>
    <s v="Yes"/>
    <n v="11400"/>
  </r>
  <r>
    <n v="80"/>
    <d v="2020-06-29T00:00:00"/>
    <x v="5"/>
    <x v="1"/>
    <x v="1"/>
    <x v="2"/>
    <x v="2"/>
    <s v="Flash"/>
    <s v="white"/>
    <s v="F2248wh"/>
    <n v="14"/>
    <n v="235"/>
    <n v="3290"/>
    <s v="No"/>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ECE29-681E-4593-8C6D-41DEAF6ED2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2:I69" firstHeaderRow="1" firstDataRow="1" firstDataCol="1"/>
  <pivotFields count="15">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showAll="0"/>
    <pivotField showAll="0"/>
    <pivotField showAll="0"/>
    <pivotField numFmtId="1" showAll="0"/>
    <pivotField numFmtId="164" showAll="0"/>
    <pivotField showAll="0"/>
    <pivotField dataField="1" numFmtId="164" showAll="0"/>
  </pivotFields>
  <rowFields count="1">
    <field x="2"/>
  </rowFields>
  <rowItems count="7">
    <i>
      <x/>
    </i>
    <i>
      <x v="1"/>
    </i>
    <i>
      <x v="2"/>
    </i>
    <i>
      <x v="3"/>
    </i>
    <i>
      <x v="4"/>
    </i>
    <i>
      <x v="5"/>
    </i>
    <i t="grand">
      <x/>
    </i>
  </rowItems>
  <colItems count="1">
    <i/>
  </colItems>
  <dataFields count="1">
    <dataField name="Average of Final Price" fld="14" subtotal="average" baseField="0" baseItem="0"/>
  </dataFields>
  <formats count="1">
    <format dxfId="0">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E158A-784D-4EBD-8C20-FFEEDF5FC2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2:F63" firstHeaderRow="1" firstDataRow="1" firstDataCol="0"/>
  <pivotFields count="15">
    <pivotField showAll="0"/>
    <pivotField numFmtId="14" showAll="0"/>
    <pivotField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showAll="0"/>
    <pivotField showAll="0"/>
    <pivotField showAll="0"/>
    <pivotField numFmtId="1" showAll="0"/>
    <pivotField numFmtId="164" showAll="0"/>
    <pivotField showAll="0"/>
    <pivotField dataField="1" numFmtId="164" showAll="0"/>
  </pivotFields>
  <rowItems count="1">
    <i/>
  </rowItems>
  <colItems count="1">
    <i/>
  </colItems>
  <dataFields count="1">
    <dataField name="Sum of Final Price" fld="1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50132-4ED5-45D5-AA82-A113286737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1:M34" firstHeaderRow="1" firstDataRow="2" firstDataCol="1"/>
  <pivotFields count="15">
    <pivotField showAll="0"/>
    <pivotField numFmtId="14" showAll="0"/>
    <pivotField axis="axisRow" showAll="0">
      <items count="7">
        <item x="0"/>
        <item h="1" x="1"/>
        <item h="1" x="2"/>
        <item h="1" x="3"/>
        <item h="1" x="4"/>
        <item h="1" x="5"/>
        <item t="default"/>
      </items>
    </pivotField>
    <pivotField showAll="0">
      <items count="8">
        <item x="1"/>
        <item x="5"/>
        <item x="6"/>
        <item x="0"/>
        <item x="3"/>
        <item x="2"/>
        <item x="4"/>
        <item t="default"/>
      </items>
    </pivotField>
    <pivotField showAll="0"/>
    <pivotField showAll="0"/>
    <pivotField axis="axisCol" showAll="0">
      <items count="10">
        <item x="1"/>
        <item x="0"/>
        <item x="8"/>
        <item x="5"/>
        <item x="7"/>
        <item x="3"/>
        <item x="4"/>
        <item x="2"/>
        <item x="6"/>
        <item t="default"/>
      </items>
    </pivotField>
    <pivotField showAll="0"/>
    <pivotField showAll="0"/>
    <pivotField showAll="0"/>
    <pivotField showAll="0"/>
    <pivotField numFmtId="1" showAll="0"/>
    <pivotField dataField="1" numFmtId="164" showAll="0"/>
    <pivotField showAll="0"/>
    <pivotField numFmtId="164" showAll="0"/>
  </pivotFields>
  <rowFields count="1">
    <field x="2"/>
  </rowFields>
  <rowItems count="2">
    <i>
      <x/>
    </i>
    <i t="grand">
      <x/>
    </i>
  </rowItems>
  <colFields count="1">
    <field x="6"/>
  </colFields>
  <colItems count="7">
    <i>
      <x/>
    </i>
    <i>
      <x v="1"/>
    </i>
    <i>
      <x v="3"/>
    </i>
    <i>
      <x v="5"/>
    </i>
    <i>
      <x v="6"/>
    </i>
    <i>
      <x v="7"/>
    </i>
    <i t="grand">
      <x/>
    </i>
  </colItems>
  <dataFields count="1">
    <dataField name="Count of Total" fld="12" subtotal="count"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1F9E53-B8CC-487D-9393-8938B3A3C1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5:G29" firstHeaderRow="1" firstDataRow="1" firstDataCol="1"/>
  <pivotFields count="15">
    <pivotField showAll="0"/>
    <pivotField numFmtId="14" showAll="0"/>
    <pivotField showAll="0">
      <items count="7">
        <item x="0"/>
        <item h="1" x="1"/>
        <item h="1" x="2"/>
        <item h="1" x="3"/>
        <item h="1" x="4"/>
        <item h="1" x="5"/>
        <item t="default"/>
      </items>
    </pivotField>
    <pivotField showAll="0">
      <items count="8">
        <item x="1"/>
        <item x="5"/>
        <item x="6"/>
        <item x="0"/>
        <item x="3"/>
        <item x="2"/>
        <item x="4"/>
        <item t="default"/>
      </items>
    </pivotField>
    <pivotField axis="axisRow" showAll="0">
      <items count="4">
        <item x="0"/>
        <item x="2"/>
        <item x="1"/>
        <item t="default"/>
      </items>
    </pivotField>
    <pivotField showAll="0">
      <items count="10">
        <item x="0"/>
        <item x="2"/>
        <item x="1"/>
        <item x="4"/>
        <item x="5"/>
        <item x="8"/>
        <item x="3"/>
        <item x="6"/>
        <item x="7"/>
        <item t="default"/>
      </items>
    </pivotField>
    <pivotField showAll="0"/>
    <pivotField showAll="0"/>
    <pivotField showAll="0"/>
    <pivotField showAll="0"/>
    <pivotField showAll="0"/>
    <pivotField numFmtId="1" showAll="0"/>
    <pivotField numFmtId="164" showAll="0"/>
    <pivotField showAll="0"/>
    <pivotField dataField="1" numFmtId="164" showAll="0"/>
  </pivotFields>
  <rowFields count="1">
    <field x="4"/>
  </rowFields>
  <rowItems count="4">
    <i>
      <x/>
    </i>
    <i>
      <x v="1"/>
    </i>
    <i>
      <x v="2"/>
    </i>
    <i t="grand">
      <x/>
    </i>
  </rowItems>
  <colItems count="1">
    <i/>
  </colItems>
  <dataFields count="1">
    <dataField name="Sum of Final Price" fld="1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4524F-46F7-4A03-9678-F1E44DF462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15:M18" firstHeaderRow="1" firstDataRow="2" firstDataCol="1"/>
  <pivotFields count="15">
    <pivotField showAll="0"/>
    <pivotField numFmtId="14" showAll="0"/>
    <pivotField axis="axisRow" showAll="0">
      <items count="7">
        <item x="0"/>
        <item h="1" x="1"/>
        <item h="1" x="2"/>
        <item h="1" x="3"/>
        <item h="1" x="4"/>
        <item h="1" x="5"/>
        <item t="default"/>
      </items>
    </pivotField>
    <pivotField axis="axisCol" showAll="0">
      <items count="8">
        <item x="1"/>
        <item x="5"/>
        <item x="6"/>
        <item x="0"/>
        <item x="3"/>
        <item x="2"/>
        <item x="4"/>
        <item t="default"/>
      </items>
    </pivotField>
    <pivotField showAll="0">
      <items count="4">
        <item x="0"/>
        <item x="2"/>
        <item x="1"/>
        <item t="default"/>
      </items>
    </pivotField>
    <pivotField showAll="0"/>
    <pivotField showAll="0"/>
    <pivotField showAll="0"/>
    <pivotField showAll="0"/>
    <pivotField showAll="0"/>
    <pivotField showAll="0"/>
    <pivotField numFmtId="1" showAll="0"/>
    <pivotField dataField="1" numFmtId="164" showAll="0"/>
    <pivotField showAll="0"/>
    <pivotField numFmtId="164" showAll="0"/>
  </pivotFields>
  <rowFields count="1">
    <field x="2"/>
  </rowFields>
  <rowItems count="2">
    <i>
      <x/>
    </i>
    <i t="grand">
      <x/>
    </i>
  </rowItems>
  <colFields count="1">
    <field x="3"/>
  </colFields>
  <colItems count="7">
    <i>
      <x/>
    </i>
    <i>
      <x v="1"/>
    </i>
    <i>
      <x v="3"/>
    </i>
    <i>
      <x v="4"/>
    </i>
    <i>
      <x v="5"/>
    </i>
    <i>
      <x v="6"/>
    </i>
    <i t="grand">
      <x/>
    </i>
  </colItems>
  <dataFields count="1">
    <dataField name="Average of Total" fld="12" subtotal="average" baseField="2" baseItem="0"/>
  </dataField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2">
          <reference field="4294967294" count="1" selected="0">
            <x v="0"/>
          </reference>
          <reference field="3" count="1" selected="0">
            <x v="4"/>
          </reference>
        </references>
      </pivotArea>
    </chartFormat>
    <chartFormat chart="2" format="8" series="1">
      <pivotArea type="data" outline="0" fieldPosition="0">
        <references count="2">
          <reference field="4294967294" count="1" selected="0">
            <x v="0"/>
          </reference>
          <reference field="3" count="1" selected="0">
            <x v="5"/>
          </reference>
        </references>
      </pivotArea>
    </chartFormat>
    <chartFormat chart="2" format="9" series="1">
      <pivotArea type="data" outline="0" fieldPosition="0">
        <references count="2">
          <reference field="4294967294" count="1" selected="0">
            <x v="0"/>
          </reference>
          <reference field="3" count="1" selected="0">
            <x v="6"/>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series="1">
      <pivotArea type="data" outline="0" fieldPosition="0">
        <references count="2">
          <reference field="4294967294"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0"/>
          </reference>
          <reference field="3" count="1" selected="0">
            <x v="5"/>
          </reference>
        </references>
      </pivotArea>
    </chartFormat>
    <chartFormat chart="4" format="20" series="1">
      <pivotArea type="data" outline="0" fieldPosition="0">
        <references count="2">
          <reference field="4294967294" count="1" selected="0">
            <x v="0"/>
          </reference>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C85D7D4-A58B-48A9-906C-024A0393FAA0}" sourceName="Month">
  <pivotTables>
    <pivotTable tabId="5" name="PivotTable1"/>
    <pivotTable tabId="5" name="PivotTable2"/>
    <pivotTable tabId="5" name="PivotTable3"/>
  </pivotTables>
  <data>
    <tabular pivotCacheId="729911115">
      <items count="6">
        <i x="0" s="1"/>
        <i x="1"/>
        <i x="2"/>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B1D4A5A-2BF7-4338-9630-872AB89994C7}" sourceName="Sales Rep">
  <pivotTables>
    <pivotTable tabId="5" name="PivotTable1"/>
    <pivotTable tabId="5" name="PivotTable2"/>
    <pivotTable tabId="5" name="PivotTable3"/>
    <pivotTable tabId="5" name="PivotTable4"/>
    <pivotTable tabId="5" name="PivotTable5"/>
  </pivotTables>
  <data>
    <tabular pivotCacheId="729911115">
      <items count="7">
        <i x="1" s="1"/>
        <i x="5" s="1"/>
        <i x="6" s="1"/>
        <i x="0"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9D7A71-796C-45BA-B79F-EB879E295350}" sourceName="Region">
  <pivotTables>
    <pivotTable tabId="5" name="PivotTable1"/>
  </pivotTables>
  <data>
    <tabular pivotCacheId="7299111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7C6BA60-4DF4-4EF1-AC3B-48D979079A10}" cache="Slicer_Month" caption="Month" columnCount="6" style="SlicerStyleDark4" rowHeight="182880"/>
  <slicer name="Sales Rep" xr10:uid="{FF201694-86EF-46D2-B250-7E3454F05837}" cache="Slicer_Sales_Rep" caption="Sales Rep" style="SlicerStyleDark2" rowHeight="228600"/>
  <slicer name="Region" xr10:uid="{94A7C19F-FFA0-4EC5-BE20-244946D82EB8}"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0E43D8-EF6D-4D45-AD6B-0446D1496DBC}" name="Table1" displayName="Table1" ref="A1:O81" totalsRowShown="0" headerRowDxfId="11">
  <autoFilter ref="A1:O81" xr:uid="{360E43D8-EF6D-4D45-AD6B-0446D1496DBC}"/>
  <tableColumns count="15">
    <tableColumn id="1" xr3:uid="{EC651FCD-2A79-4F29-8E9C-DCF201CA8265}" name="Num"/>
    <tableColumn id="2" xr3:uid="{05CCCE0D-8EE6-4D66-B436-5CCB3BAB73D6}" name="Date" dataDxfId="10"/>
    <tableColumn id="3" xr3:uid="{BDFEC812-93A2-4B66-B1EC-A34A592F3989}" name="Month" dataDxfId="9"/>
    <tableColumn id="4" xr3:uid="{89C3A3F7-88F5-4B46-9740-4BCC5802C3CC}" name="Sales Rep" dataDxfId="8"/>
    <tableColumn id="5" xr3:uid="{EA5E7C78-51D9-43AD-B697-69AC6DD6EC6E}" name="Region" dataDxfId="7"/>
    <tableColumn id="6" xr3:uid="{D0B5E867-3ED7-42CC-BA1B-D21152783D4E}" name="Customer ID" dataDxfId="6"/>
    <tableColumn id="16" xr3:uid="{3FA6DAF0-71AC-4CF0-B9E4-B3EA977C1B23}" name="Customer Company" dataDxfId="5">
      <calculatedColumnFormula>VLOOKUP(Table1[[#This Row],[Customer ID]],'Customer Info'!A$4:C$12,2,FALSE)</calculatedColumnFormula>
    </tableColumn>
    <tableColumn id="7" xr3:uid="{06FB9A95-4E39-4356-84BB-A3915214E3E9}" name="Model"/>
    <tableColumn id="8" xr3:uid="{45FB178B-FAD3-4615-934E-73E0A4C87A96}" name="Color"/>
    <tableColumn id="9" xr3:uid="{FBA19E3B-579F-445B-94F0-D67110592B61}" name="Item Code"/>
    <tableColumn id="10" xr3:uid="{260BB5E8-D4F6-438C-911E-8D8084C45DD1}" name="Number"/>
    <tableColumn id="11" xr3:uid="{B71D1710-A88E-44D0-9A1F-CCDEA3C023B7}" name="Price / Unit" dataDxfId="4"/>
    <tableColumn id="12" xr3:uid="{A1D7DF7B-D47C-4485-8544-1D9A8F9C97A2}" name="Total" dataDxfId="3"/>
    <tableColumn id="13" xr3:uid="{51EB3982-7D7D-4F7E-B78D-E298B445C0BF}" name="Discount" dataDxfId="2">
      <calculatedColumnFormula>IF(Table1[[#This Row],[Number]]&gt;=20,"Yes","No")</calculatedColumnFormula>
    </tableColumn>
    <tableColumn id="17" xr3:uid="{FA016671-0AD5-4A9E-A20F-ED6AECC7B78E}" name="Final Price" dataDxfId="1">
      <calculatedColumnFormula>IF(Table1[[#This Row],[Number]]&gt;=20,Table1[[#This Row],[Total]]*0.95,Table1[[#This Row],[Total]])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L84"/>
  <sheetViews>
    <sheetView topLeftCell="A52" workbookViewId="0">
      <selection activeCell="A4" sqref="A4:L84"/>
    </sheetView>
  </sheetViews>
  <sheetFormatPr defaultColWidth="8.77734375" defaultRowHeight="14.4" x14ac:dyDescent="0.3"/>
  <cols>
    <col min="2" max="2" width="10.44140625" bestFit="1" customWidth="1"/>
    <col min="3" max="3" width="9" bestFit="1" customWidth="1"/>
    <col min="4" max="4" width="13.6640625" bestFit="1" customWidth="1"/>
    <col min="6" max="6" width="12" bestFit="1" customWidth="1"/>
    <col min="8" max="8" width="9" customWidth="1"/>
    <col min="9" max="9" width="10.33203125" bestFit="1" customWidth="1"/>
    <col min="11" max="11" width="11" bestFit="1" customWidth="1"/>
    <col min="12" max="12" width="11.109375" bestFit="1" customWidth="1"/>
  </cols>
  <sheetData>
    <row r="1" spans="1:12" ht="21" x14ac:dyDescent="0.4">
      <c r="A1" s="1" t="s">
        <v>0</v>
      </c>
    </row>
    <row r="2" spans="1:12" ht="21" x14ac:dyDescent="0.4">
      <c r="A2" s="1" t="s">
        <v>1</v>
      </c>
    </row>
    <row r="4" spans="1:12" x14ac:dyDescent="0.3">
      <c r="A4" s="3" t="s">
        <v>2</v>
      </c>
      <c r="B4" s="3" t="s">
        <v>3</v>
      </c>
      <c r="C4" s="3" t="s">
        <v>4</v>
      </c>
      <c r="D4" s="3" t="s">
        <v>5</v>
      </c>
      <c r="E4" s="3" t="s">
        <v>6</v>
      </c>
      <c r="F4" s="3" t="s">
        <v>7</v>
      </c>
      <c r="G4" s="3" t="s">
        <v>8</v>
      </c>
      <c r="H4" s="3" t="s">
        <v>9</v>
      </c>
      <c r="I4" s="3" t="s">
        <v>10</v>
      </c>
      <c r="J4" s="3" t="s">
        <v>11</v>
      </c>
      <c r="K4" s="3" t="s">
        <v>12</v>
      </c>
      <c r="L4" s="3" t="s">
        <v>13</v>
      </c>
    </row>
    <row r="5" spans="1:12" x14ac:dyDescent="0.3">
      <c r="A5">
        <v>1</v>
      </c>
      <c r="B5" s="2">
        <v>43832</v>
      </c>
      <c r="C5" s="3" t="s">
        <v>14</v>
      </c>
      <c r="D5" s="6" t="s">
        <v>15</v>
      </c>
      <c r="E5" s="3" t="s">
        <v>16</v>
      </c>
      <c r="F5" s="3">
        <v>132</v>
      </c>
      <c r="G5" t="s">
        <v>17</v>
      </c>
      <c r="H5" t="s">
        <v>18</v>
      </c>
      <c r="I5" t="s">
        <v>19</v>
      </c>
      <c r="J5">
        <v>15</v>
      </c>
      <c r="K5" s="4">
        <v>235</v>
      </c>
      <c r="L5" s="5">
        <v>3525</v>
      </c>
    </row>
    <row r="6" spans="1:12" x14ac:dyDescent="0.3">
      <c r="A6">
        <v>2</v>
      </c>
      <c r="B6" s="2">
        <v>43836</v>
      </c>
      <c r="C6" s="3" t="s">
        <v>14</v>
      </c>
      <c r="D6" s="6" t="s">
        <v>20</v>
      </c>
      <c r="E6" s="3" t="s">
        <v>21</v>
      </c>
      <c r="F6" s="3">
        <v>144</v>
      </c>
      <c r="G6" t="s">
        <v>22</v>
      </c>
      <c r="H6" t="s">
        <v>23</v>
      </c>
      <c r="I6" t="s">
        <v>24</v>
      </c>
      <c r="J6">
        <v>22</v>
      </c>
      <c r="K6" s="5">
        <v>260</v>
      </c>
      <c r="L6" s="5">
        <v>5720</v>
      </c>
    </row>
    <row r="7" spans="1:12" x14ac:dyDescent="0.3">
      <c r="A7">
        <v>3</v>
      </c>
      <c r="B7" s="2">
        <v>43839</v>
      </c>
      <c r="C7" s="3" t="s">
        <v>14</v>
      </c>
      <c r="D7" s="6" t="s">
        <v>25</v>
      </c>
      <c r="E7" s="3" t="s">
        <v>21</v>
      </c>
      <c r="F7" s="3">
        <v>136</v>
      </c>
      <c r="G7" t="s">
        <v>26</v>
      </c>
      <c r="H7" t="s">
        <v>18</v>
      </c>
      <c r="I7" t="s">
        <v>27</v>
      </c>
      <c r="J7">
        <v>16</v>
      </c>
      <c r="K7" s="5">
        <v>350</v>
      </c>
      <c r="L7" s="5">
        <v>5600</v>
      </c>
    </row>
    <row r="8" spans="1:12" x14ac:dyDescent="0.3">
      <c r="A8">
        <v>4</v>
      </c>
      <c r="B8" s="2">
        <v>43842</v>
      </c>
      <c r="C8" s="3" t="s">
        <v>14</v>
      </c>
      <c r="D8" s="6" t="s">
        <v>28</v>
      </c>
      <c r="E8" s="3" t="s">
        <v>29</v>
      </c>
      <c r="F8" s="3">
        <v>144</v>
      </c>
      <c r="G8" t="s">
        <v>17</v>
      </c>
      <c r="H8" t="s">
        <v>30</v>
      </c>
      <c r="I8" t="s">
        <v>31</v>
      </c>
      <c r="J8">
        <v>30</v>
      </c>
      <c r="K8" s="5">
        <v>235</v>
      </c>
      <c r="L8" s="5">
        <v>7050</v>
      </c>
    </row>
    <row r="9" spans="1:12" x14ac:dyDescent="0.3">
      <c r="A9">
        <v>5</v>
      </c>
      <c r="B9" s="2">
        <v>43842</v>
      </c>
      <c r="C9" s="3" t="s">
        <v>14</v>
      </c>
      <c r="D9" s="6" t="s">
        <v>15</v>
      </c>
      <c r="E9" s="3" t="s">
        <v>16</v>
      </c>
      <c r="F9" s="3">
        <v>166</v>
      </c>
      <c r="G9" t="s">
        <v>32</v>
      </c>
      <c r="H9" t="s">
        <v>33</v>
      </c>
      <c r="I9" t="s">
        <v>34</v>
      </c>
      <c r="J9">
        <v>32</v>
      </c>
      <c r="K9" s="5">
        <v>295</v>
      </c>
      <c r="L9" s="5">
        <v>9440</v>
      </c>
    </row>
    <row r="10" spans="1:12" x14ac:dyDescent="0.3">
      <c r="A10">
        <v>6</v>
      </c>
      <c r="B10" s="2">
        <v>43845</v>
      </c>
      <c r="C10" s="3" t="s">
        <v>14</v>
      </c>
      <c r="D10" s="6" t="s">
        <v>35</v>
      </c>
      <c r="E10" s="3" t="s">
        <v>16</v>
      </c>
      <c r="F10" s="3">
        <v>136</v>
      </c>
      <c r="G10" t="s">
        <v>26</v>
      </c>
      <c r="H10" t="s">
        <v>30</v>
      </c>
      <c r="I10" t="s">
        <v>36</v>
      </c>
      <c r="J10">
        <v>14</v>
      </c>
      <c r="K10" s="5">
        <v>350</v>
      </c>
      <c r="L10" s="5">
        <v>4900</v>
      </c>
    </row>
    <row r="11" spans="1:12" x14ac:dyDescent="0.3">
      <c r="A11">
        <v>7</v>
      </c>
      <c r="B11" s="2">
        <v>43848</v>
      </c>
      <c r="C11" s="3" t="s">
        <v>14</v>
      </c>
      <c r="D11" s="6" t="s">
        <v>37</v>
      </c>
      <c r="E11" s="3" t="s">
        <v>29</v>
      </c>
      <c r="F11" s="3">
        <v>152</v>
      </c>
      <c r="G11" t="s">
        <v>38</v>
      </c>
      <c r="H11" t="s">
        <v>39</v>
      </c>
      <c r="I11" t="s">
        <v>40</v>
      </c>
      <c r="J11">
        <v>8</v>
      </c>
      <c r="K11" s="5">
        <v>375</v>
      </c>
      <c r="L11" s="5">
        <v>3000</v>
      </c>
    </row>
    <row r="12" spans="1:12" x14ac:dyDescent="0.3">
      <c r="A12">
        <v>8</v>
      </c>
      <c r="B12" s="2">
        <v>43852</v>
      </c>
      <c r="C12" s="3" t="s">
        <v>14</v>
      </c>
      <c r="D12" s="6" t="s">
        <v>20</v>
      </c>
      <c r="E12" s="3" t="s">
        <v>21</v>
      </c>
      <c r="F12" s="3">
        <v>132</v>
      </c>
      <c r="G12" t="s">
        <v>17</v>
      </c>
      <c r="H12" t="s">
        <v>30</v>
      </c>
      <c r="I12" t="s">
        <v>31</v>
      </c>
      <c r="J12">
        <v>22</v>
      </c>
      <c r="K12" s="5">
        <v>235</v>
      </c>
      <c r="L12" s="5">
        <v>5170</v>
      </c>
    </row>
    <row r="13" spans="1:12" x14ac:dyDescent="0.3">
      <c r="A13">
        <v>9</v>
      </c>
      <c r="B13" s="2">
        <v>43852</v>
      </c>
      <c r="C13" s="3" t="s">
        <v>14</v>
      </c>
      <c r="D13" s="6" t="s">
        <v>25</v>
      </c>
      <c r="E13" s="3" t="s">
        <v>21</v>
      </c>
      <c r="F13" s="3">
        <v>136</v>
      </c>
      <c r="G13" t="s">
        <v>22</v>
      </c>
      <c r="H13" t="s">
        <v>30</v>
      </c>
      <c r="I13" t="s">
        <v>41</v>
      </c>
      <c r="J13">
        <v>40</v>
      </c>
      <c r="K13" s="5">
        <v>260</v>
      </c>
      <c r="L13" s="5">
        <v>10400</v>
      </c>
    </row>
    <row r="14" spans="1:12" x14ac:dyDescent="0.3">
      <c r="A14">
        <v>10</v>
      </c>
      <c r="B14" s="2">
        <v>43856</v>
      </c>
      <c r="C14" s="3" t="s">
        <v>14</v>
      </c>
      <c r="D14" s="6" t="s">
        <v>15</v>
      </c>
      <c r="E14" s="3" t="s">
        <v>16</v>
      </c>
      <c r="F14" s="3">
        <v>166</v>
      </c>
      <c r="G14" t="s">
        <v>26</v>
      </c>
      <c r="H14" t="s">
        <v>18</v>
      </c>
      <c r="I14" t="s">
        <v>27</v>
      </c>
      <c r="J14">
        <v>25</v>
      </c>
      <c r="K14" s="5">
        <v>350</v>
      </c>
      <c r="L14" s="5">
        <v>8750</v>
      </c>
    </row>
    <row r="15" spans="1:12" x14ac:dyDescent="0.3">
      <c r="A15">
        <v>11</v>
      </c>
      <c r="B15" s="2">
        <v>43858</v>
      </c>
      <c r="C15" s="3" t="s">
        <v>14</v>
      </c>
      <c r="D15" s="6" t="s">
        <v>37</v>
      </c>
      <c r="E15" s="3" t="s">
        <v>29</v>
      </c>
      <c r="F15" s="3">
        <v>157</v>
      </c>
      <c r="G15" t="s">
        <v>26</v>
      </c>
      <c r="H15" t="s">
        <v>18</v>
      </c>
      <c r="I15" t="s">
        <v>27</v>
      </c>
      <c r="J15">
        <v>33</v>
      </c>
      <c r="K15" s="5">
        <v>350</v>
      </c>
      <c r="L15" s="5">
        <v>11550</v>
      </c>
    </row>
    <row r="16" spans="1:12" x14ac:dyDescent="0.3">
      <c r="A16">
        <v>12</v>
      </c>
      <c r="B16" s="2">
        <v>43865</v>
      </c>
      <c r="C16" s="3" t="s">
        <v>42</v>
      </c>
      <c r="D16" s="6" t="s">
        <v>28</v>
      </c>
      <c r="E16" s="3" t="s">
        <v>29</v>
      </c>
      <c r="F16" s="3">
        <v>178</v>
      </c>
      <c r="G16" t="s">
        <v>32</v>
      </c>
      <c r="H16" t="s">
        <v>39</v>
      </c>
      <c r="I16" t="s">
        <v>43</v>
      </c>
      <c r="J16">
        <v>15</v>
      </c>
      <c r="K16" s="5">
        <v>295</v>
      </c>
      <c r="L16" s="5">
        <v>4425</v>
      </c>
    </row>
    <row r="17" spans="1:12" x14ac:dyDescent="0.3">
      <c r="A17">
        <v>13</v>
      </c>
      <c r="B17" s="2">
        <v>43868</v>
      </c>
      <c r="C17" s="3" t="s">
        <v>42</v>
      </c>
      <c r="D17" s="6" t="s">
        <v>15</v>
      </c>
      <c r="E17" s="3" t="s">
        <v>16</v>
      </c>
      <c r="F17" s="3">
        <v>180</v>
      </c>
      <c r="G17" t="s">
        <v>38</v>
      </c>
      <c r="H17" t="s">
        <v>33</v>
      </c>
      <c r="I17" t="s">
        <v>44</v>
      </c>
      <c r="J17">
        <v>10</v>
      </c>
      <c r="K17" s="5">
        <v>375</v>
      </c>
      <c r="L17" s="5">
        <v>3750</v>
      </c>
    </row>
    <row r="18" spans="1:12" x14ac:dyDescent="0.3">
      <c r="A18">
        <v>14</v>
      </c>
      <c r="B18" s="2">
        <v>43869</v>
      </c>
      <c r="C18" s="3" t="s">
        <v>42</v>
      </c>
      <c r="D18" s="6" t="s">
        <v>45</v>
      </c>
      <c r="E18" s="3" t="s">
        <v>21</v>
      </c>
      <c r="F18" s="3">
        <v>132</v>
      </c>
      <c r="G18" t="s">
        <v>22</v>
      </c>
      <c r="H18" t="s">
        <v>30</v>
      </c>
      <c r="I18" t="s">
        <v>41</v>
      </c>
      <c r="J18">
        <v>45</v>
      </c>
      <c r="K18" s="5">
        <v>260</v>
      </c>
      <c r="L18" s="5">
        <v>11700</v>
      </c>
    </row>
    <row r="19" spans="1:12" x14ac:dyDescent="0.3">
      <c r="A19">
        <v>15</v>
      </c>
      <c r="B19" s="2">
        <v>43871</v>
      </c>
      <c r="C19" s="3" t="s">
        <v>42</v>
      </c>
      <c r="D19" s="6" t="s">
        <v>20</v>
      </c>
      <c r="E19" s="3" t="s">
        <v>21</v>
      </c>
      <c r="F19" s="3">
        <v>180</v>
      </c>
      <c r="G19" t="s">
        <v>26</v>
      </c>
      <c r="H19" t="s">
        <v>39</v>
      </c>
      <c r="I19" t="s">
        <v>46</v>
      </c>
      <c r="J19">
        <v>32</v>
      </c>
      <c r="K19" s="5">
        <v>350</v>
      </c>
      <c r="L19" s="5">
        <v>11200</v>
      </c>
    </row>
    <row r="20" spans="1:12" x14ac:dyDescent="0.3">
      <c r="A20">
        <v>16</v>
      </c>
      <c r="B20" s="2">
        <v>43873</v>
      </c>
      <c r="C20" s="3" t="s">
        <v>42</v>
      </c>
      <c r="D20" s="6" t="s">
        <v>28</v>
      </c>
      <c r="E20" s="3" t="s">
        <v>29</v>
      </c>
      <c r="F20" s="3">
        <v>166</v>
      </c>
      <c r="G20" t="s">
        <v>26</v>
      </c>
      <c r="H20" t="s">
        <v>18</v>
      </c>
      <c r="I20" t="s">
        <v>27</v>
      </c>
      <c r="J20">
        <v>28</v>
      </c>
      <c r="K20" s="5">
        <v>350</v>
      </c>
      <c r="L20" s="5">
        <v>9800</v>
      </c>
    </row>
    <row r="21" spans="1:12" x14ac:dyDescent="0.3">
      <c r="A21">
        <v>17</v>
      </c>
      <c r="B21" s="2">
        <v>43875</v>
      </c>
      <c r="C21" s="3" t="s">
        <v>42</v>
      </c>
      <c r="D21" s="6" t="s">
        <v>25</v>
      </c>
      <c r="E21" s="3" t="s">
        <v>21</v>
      </c>
      <c r="F21" s="3">
        <v>162</v>
      </c>
      <c r="G21" t="s">
        <v>47</v>
      </c>
      <c r="H21" t="s">
        <v>23</v>
      </c>
      <c r="I21" t="s">
        <v>48</v>
      </c>
      <c r="J21">
        <v>10</v>
      </c>
      <c r="K21" s="5">
        <v>220</v>
      </c>
      <c r="L21" s="5">
        <v>2200</v>
      </c>
    </row>
    <row r="22" spans="1:12" x14ac:dyDescent="0.3">
      <c r="A22">
        <v>18</v>
      </c>
      <c r="B22" s="2">
        <v>43876</v>
      </c>
      <c r="C22" s="3" t="s">
        <v>42</v>
      </c>
      <c r="D22" s="6" t="s">
        <v>15</v>
      </c>
      <c r="E22" s="3" t="s">
        <v>16</v>
      </c>
      <c r="F22" s="3">
        <v>136</v>
      </c>
      <c r="G22" t="s">
        <v>22</v>
      </c>
      <c r="H22" t="s">
        <v>30</v>
      </c>
      <c r="I22" t="s">
        <v>41</v>
      </c>
      <c r="J22">
        <v>16</v>
      </c>
      <c r="K22" s="5">
        <v>260</v>
      </c>
      <c r="L22" s="5">
        <v>4160</v>
      </c>
    </row>
    <row r="23" spans="1:12" x14ac:dyDescent="0.3">
      <c r="A23">
        <v>19</v>
      </c>
      <c r="B23" s="2">
        <v>43880</v>
      </c>
      <c r="C23" s="3" t="s">
        <v>42</v>
      </c>
      <c r="D23" s="6" t="s">
        <v>37</v>
      </c>
      <c r="E23" s="3" t="s">
        <v>29</v>
      </c>
      <c r="F23" s="3">
        <v>132</v>
      </c>
      <c r="G23" t="s">
        <v>17</v>
      </c>
      <c r="H23" t="s">
        <v>30</v>
      </c>
      <c r="I23" t="s">
        <v>31</v>
      </c>
      <c r="J23">
        <v>35</v>
      </c>
      <c r="K23" s="5">
        <v>235</v>
      </c>
      <c r="L23" s="5">
        <v>8225</v>
      </c>
    </row>
    <row r="24" spans="1:12" x14ac:dyDescent="0.3">
      <c r="A24">
        <v>20</v>
      </c>
      <c r="B24" s="2">
        <v>43882</v>
      </c>
      <c r="C24" s="3" t="s">
        <v>42</v>
      </c>
      <c r="D24" s="6" t="s">
        <v>20</v>
      </c>
      <c r="E24" s="3" t="s">
        <v>21</v>
      </c>
      <c r="F24" s="3">
        <v>132</v>
      </c>
      <c r="G24" t="s">
        <v>32</v>
      </c>
      <c r="H24" t="s">
        <v>18</v>
      </c>
      <c r="I24" t="s">
        <v>49</v>
      </c>
      <c r="J24">
        <v>12</v>
      </c>
      <c r="K24" s="5">
        <v>295</v>
      </c>
      <c r="L24" s="5">
        <v>3540</v>
      </c>
    </row>
    <row r="25" spans="1:12" x14ac:dyDescent="0.3">
      <c r="A25">
        <v>21</v>
      </c>
      <c r="B25" s="2">
        <v>43887</v>
      </c>
      <c r="C25" s="3" t="s">
        <v>42</v>
      </c>
      <c r="D25" s="6" t="s">
        <v>28</v>
      </c>
      <c r="E25" s="3" t="s">
        <v>29</v>
      </c>
      <c r="F25" s="3">
        <v>136</v>
      </c>
      <c r="G25" t="s">
        <v>38</v>
      </c>
      <c r="H25" t="s">
        <v>33</v>
      </c>
      <c r="I25" t="s">
        <v>44</v>
      </c>
      <c r="J25">
        <v>40</v>
      </c>
      <c r="K25" s="5">
        <v>375</v>
      </c>
      <c r="L25" s="5">
        <v>15000</v>
      </c>
    </row>
    <row r="26" spans="1:12" x14ac:dyDescent="0.3">
      <c r="A26">
        <v>22</v>
      </c>
      <c r="B26" s="2">
        <v>43889</v>
      </c>
      <c r="C26" s="3" t="s">
        <v>42</v>
      </c>
      <c r="D26" s="6" t="s">
        <v>35</v>
      </c>
      <c r="E26" s="3" t="s">
        <v>16</v>
      </c>
      <c r="F26" s="3">
        <v>144</v>
      </c>
      <c r="G26" t="s">
        <v>26</v>
      </c>
      <c r="H26" t="s">
        <v>30</v>
      </c>
      <c r="I26" t="s">
        <v>36</v>
      </c>
      <c r="J26">
        <v>10</v>
      </c>
      <c r="K26" s="5">
        <v>350</v>
      </c>
      <c r="L26" s="5">
        <v>3500</v>
      </c>
    </row>
    <row r="27" spans="1:12" x14ac:dyDescent="0.3">
      <c r="A27">
        <v>23</v>
      </c>
      <c r="B27" s="2">
        <v>43891</v>
      </c>
      <c r="C27" s="3" t="s">
        <v>50</v>
      </c>
      <c r="D27" s="6" t="s">
        <v>25</v>
      </c>
      <c r="E27" s="3" t="s">
        <v>21</v>
      </c>
      <c r="F27" s="3">
        <v>132</v>
      </c>
      <c r="G27" t="s">
        <v>38</v>
      </c>
      <c r="H27" t="s">
        <v>18</v>
      </c>
      <c r="I27" t="s">
        <v>51</v>
      </c>
      <c r="J27">
        <v>25</v>
      </c>
      <c r="K27" s="5">
        <v>375</v>
      </c>
      <c r="L27" s="5">
        <v>9375</v>
      </c>
    </row>
    <row r="28" spans="1:12" x14ac:dyDescent="0.3">
      <c r="A28">
        <v>24</v>
      </c>
      <c r="B28" s="2">
        <v>43894</v>
      </c>
      <c r="C28" s="3" t="s">
        <v>50</v>
      </c>
      <c r="D28" s="6" t="s">
        <v>45</v>
      </c>
      <c r="E28" s="3" t="s">
        <v>21</v>
      </c>
      <c r="F28" s="3">
        <v>162</v>
      </c>
      <c r="G28" t="s">
        <v>22</v>
      </c>
      <c r="H28" t="s">
        <v>18</v>
      </c>
      <c r="I28" t="s">
        <v>52</v>
      </c>
      <c r="J28">
        <v>50</v>
      </c>
      <c r="K28" s="5">
        <v>260</v>
      </c>
      <c r="L28" s="5">
        <v>13000</v>
      </c>
    </row>
    <row r="29" spans="1:12" x14ac:dyDescent="0.3">
      <c r="A29">
        <v>25</v>
      </c>
      <c r="B29" s="2">
        <v>43897</v>
      </c>
      <c r="C29" s="3" t="s">
        <v>50</v>
      </c>
      <c r="D29" s="6" t="s">
        <v>20</v>
      </c>
      <c r="E29" s="3" t="s">
        <v>21</v>
      </c>
      <c r="F29" s="3">
        <v>180</v>
      </c>
      <c r="G29" t="s">
        <v>17</v>
      </c>
      <c r="H29" t="s">
        <v>39</v>
      </c>
      <c r="I29" t="s">
        <v>53</v>
      </c>
      <c r="J29">
        <v>22</v>
      </c>
      <c r="K29" s="5">
        <v>235</v>
      </c>
      <c r="L29" s="5">
        <v>5170</v>
      </c>
    </row>
    <row r="30" spans="1:12" x14ac:dyDescent="0.3">
      <c r="A30">
        <v>26</v>
      </c>
      <c r="B30" s="2">
        <v>43899</v>
      </c>
      <c r="C30" s="3" t="s">
        <v>50</v>
      </c>
      <c r="D30" s="6" t="s">
        <v>15</v>
      </c>
      <c r="E30" s="3" t="s">
        <v>16</v>
      </c>
      <c r="F30" s="3">
        <v>144</v>
      </c>
      <c r="G30" t="s">
        <v>32</v>
      </c>
      <c r="H30" t="s">
        <v>30</v>
      </c>
      <c r="I30" t="s">
        <v>54</v>
      </c>
      <c r="J30">
        <v>15</v>
      </c>
      <c r="K30" s="5">
        <v>295</v>
      </c>
      <c r="L30" s="5">
        <v>4425</v>
      </c>
    </row>
    <row r="31" spans="1:12" x14ac:dyDescent="0.3">
      <c r="A31">
        <v>27</v>
      </c>
      <c r="B31" s="2">
        <v>43901</v>
      </c>
      <c r="C31" s="3" t="s">
        <v>50</v>
      </c>
      <c r="D31" s="6" t="s">
        <v>35</v>
      </c>
      <c r="E31" s="3" t="s">
        <v>16</v>
      </c>
      <c r="F31" s="3">
        <v>166</v>
      </c>
      <c r="G31" t="s">
        <v>47</v>
      </c>
      <c r="H31" t="s">
        <v>39</v>
      </c>
      <c r="I31" t="s">
        <v>55</v>
      </c>
      <c r="J31">
        <v>10</v>
      </c>
      <c r="K31" s="5">
        <v>220</v>
      </c>
      <c r="L31" s="5">
        <v>2200</v>
      </c>
    </row>
    <row r="32" spans="1:12" x14ac:dyDescent="0.3">
      <c r="A32">
        <v>28</v>
      </c>
      <c r="B32" s="2">
        <v>43902</v>
      </c>
      <c r="C32" s="3" t="s">
        <v>50</v>
      </c>
      <c r="D32" s="6" t="s">
        <v>28</v>
      </c>
      <c r="E32" s="3" t="s">
        <v>29</v>
      </c>
      <c r="F32" s="3">
        <v>178</v>
      </c>
      <c r="G32" t="s">
        <v>26</v>
      </c>
      <c r="H32" t="s">
        <v>18</v>
      </c>
      <c r="I32" t="s">
        <v>27</v>
      </c>
      <c r="J32">
        <v>20</v>
      </c>
      <c r="K32" s="5">
        <v>350</v>
      </c>
      <c r="L32" s="5">
        <v>7000</v>
      </c>
    </row>
    <row r="33" spans="1:12" x14ac:dyDescent="0.3">
      <c r="A33">
        <v>29</v>
      </c>
      <c r="B33" s="2">
        <v>43904</v>
      </c>
      <c r="C33" s="3" t="s">
        <v>50</v>
      </c>
      <c r="D33" s="6" t="s">
        <v>45</v>
      </c>
      <c r="E33" s="3" t="s">
        <v>21</v>
      </c>
      <c r="F33" s="3">
        <v>157</v>
      </c>
      <c r="G33" t="s">
        <v>17</v>
      </c>
      <c r="H33" t="s">
        <v>33</v>
      </c>
      <c r="I33" t="s">
        <v>56</v>
      </c>
      <c r="J33">
        <v>14</v>
      </c>
      <c r="K33" s="5">
        <v>235</v>
      </c>
      <c r="L33" s="5">
        <v>3290</v>
      </c>
    </row>
    <row r="34" spans="1:12" x14ac:dyDescent="0.3">
      <c r="A34">
        <v>30</v>
      </c>
      <c r="B34" s="2">
        <v>43908</v>
      </c>
      <c r="C34" s="3" t="s">
        <v>50</v>
      </c>
      <c r="D34" s="6" t="s">
        <v>20</v>
      </c>
      <c r="E34" s="3" t="s">
        <v>21</v>
      </c>
      <c r="F34" s="3">
        <v>152</v>
      </c>
      <c r="G34" t="s">
        <v>47</v>
      </c>
      <c r="H34" t="s">
        <v>33</v>
      </c>
      <c r="I34" t="s">
        <v>57</v>
      </c>
      <c r="J34">
        <v>28</v>
      </c>
      <c r="K34" s="5">
        <v>220</v>
      </c>
      <c r="L34" s="5">
        <v>6160</v>
      </c>
    </row>
    <row r="35" spans="1:12" x14ac:dyDescent="0.3">
      <c r="A35">
        <v>31</v>
      </c>
      <c r="B35" s="2">
        <v>43913</v>
      </c>
      <c r="C35" s="3" t="s">
        <v>50</v>
      </c>
      <c r="D35" s="6" t="s">
        <v>45</v>
      </c>
      <c r="E35" s="3" t="s">
        <v>21</v>
      </c>
      <c r="F35" s="3">
        <v>162</v>
      </c>
      <c r="G35" t="s">
        <v>17</v>
      </c>
      <c r="H35" t="s">
        <v>18</v>
      </c>
      <c r="I35" t="s">
        <v>19</v>
      </c>
      <c r="J35">
        <v>12</v>
      </c>
      <c r="K35" s="5">
        <v>235</v>
      </c>
      <c r="L35" s="5">
        <v>2820</v>
      </c>
    </row>
    <row r="36" spans="1:12" x14ac:dyDescent="0.3">
      <c r="A36">
        <v>32</v>
      </c>
      <c r="B36" s="2">
        <v>43914</v>
      </c>
      <c r="C36" s="3" t="s">
        <v>50</v>
      </c>
      <c r="D36" s="6" t="s">
        <v>15</v>
      </c>
      <c r="E36" s="3" t="s">
        <v>16</v>
      </c>
      <c r="F36" s="3">
        <v>180</v>
      </c>
      <c r="G36" t="s">
        <v>32</v>
      </c>
      <c r="H36" t="s">
        <v>39</v>
      </c>
      <c r="I36" t="s">
        <v>43</v>
      </c>
      <c r="J36">
        <v>35</v>
      </c>
      <c r="K36" s="5">
        <v>295</v>
      </c>
      <c r="L36" s="5">
        <v>10325</v>
      </c>
    </row>
    <row r="37" spans="1:12" x14ac:dyDescent="0.3">
      <c r="A37">
        <v>33</v>
      </c>
      <c r="B37" s="2">
        <v>43916</v>
      </c>
      <c r="C37" s="3" t="s">
        <v>50</v>
      </c>
      <c r="D37" s="6" t="s">
        <v>28</v>
      </c>
      <c r="E37" s="3" t="s">
        <v>29</v>
      </c>
      <c r="F37" s="3">
        <v>178</v>
      </c>
      <c r="G37" t="s">
        <v>38</v>
      </c>
      <c r="H37" t="s">
        <v>39</v>
      </c>
      <c r="I37" t="s">
        <v>40</v>
      </c>
      <c r="J37">
        <v>20</v>
      </c>
      <c r="K37" s="5">
        <v>375</v>
      </c>
      <c r="L37" s="5">
        <v>7500</v>
      </c>
    </row>
    <row r="38" spans="1:12" x14ac:dyDescent="0.3">
      <c r="A38">
        <v>34</v>
      </c>
      <c r="B38" s="2">
        <v>43918</v>
      </c>
      <c r="C38" s="3" t="s">
        <v>50</v>
      </c>
      <c r="D38" s="6" t="s">
        <v>35</v>
      </c>
      <c r="E38" s="3" t="s">
        <v>16</v>
      </c>
      <c r="F38" s="3">
        <v>152</v>
      </c>
      <c r="G38" t="s">
        <v>47</v>
      </c>
      <c r="H38" t="s">
        <v>33</v>
      </c>
      <c r="I38" t="s">
        <v>57</v>
      </c>
      <c r="J38">
        <v>45</v>
      </c>
      <c r="K38" s="5">
        <v>220</v>
      </c>
      <c r="L38" s="5">
        <v>9900</v>
      </c>
    </row>
    <row r="39" spans="1:12" x14ac:dyDescent="0.3">
      <c r="A39">
        <v>35</v>
      </c>
      <c r="B39" s="2">
        <v>43923</v>
      </c>
      <c r="C39" s="3" t="s">
        <v>58</v>
      </c>
      <c r="D39" s="6" t="s">
        <v>20</v>
      </c>
      <c r="E39" s="3" t="s">
        <v>21</v>
      </c>
      <c r="F39" s="3">
        <v>136</v>
      </c>
      <c r="G39" t="s">
        <v>38</v>
      </c>
      <c r="H39" t="s">
        <v>18</v>
      </c>
      <c r="I39" t="s">
        <v>51</v>
      </c>
      <c r="J39">
        <v>15</v>
      </c>
      <c r="K39" s="5">
        <v>375</v>
      </c>
      <c r="L39" s="5">
        <v>5625</v>
      </c>
    </row>
    <row r="40" spans="1:12" x14ac:dyDescent="0.3">
      <c r="A40">
        <v>36</v>
      </c>
      <c r="B40" s="2">
        <v>43927</v>
      </c>
      <c r="C40" s="3" t="s">
        <v>58</v>
      </c>
      <c r="D40" s="6" t="s">
        <v>45</v>
      </c>
      <c r="E40" s="3" t="s">
        <v>21</v>
      </c>
      <c r="F40" s="3">
        <v>132</v>
      </c>
      <c r="G40" t="s">
        <v>26</v>
      </c>
      <c r="H40" t="s">
        <v>18</v>
      </c>
      <c r="I40" t="s">
        <v>27</v>
      </c>
      <c r="J40">
        <v>14</v>
      </c>
      <c r="K40" s="5">
        <v>350</v>
      </c>
      <c r="L40" s="5">
        <v>4900</v>
      </c>
    </row>
    <row r="41" spans="1:12" x14ac:dyDescent="0.3">
      <c r="A41">
        <v>37</v>
      </c>
      <c r="B41" s="2">
        <v>43928</v>
      </c>
      <c r="C41" s="3" t="s">
        <v>58</v>
      </c>
      <c r="D41" s="6" t="s">
        <v>28</v>
      </c>
      <c r="E41" s="3" t="s">
        <v>29</v>
      </c>
      <c r="F41" s="3">
        <v>157</v>
      </c>
      <c r="G41" t="s">
        <v>32</v>
      </c>
      <c r="H41" t="s">
        <v>33</v>
      </c>
      <c r="I41" t="s">
        <v>34</v>
      </c>
      <c r="J41">
        <v>32</v>
      </c>
      <c r="K41" s="5">
        <v>295</v>
      </c>
      <c r="L41" s="5">
        <v>9440</v>
      </c>
    </row>
    <row r="42" spans="1:12" x14ac:dyDescent="0.3">
      <c r="A42">
        <v>38</v>
      </c>
      <c r="B42" s="2">
        <v>43932</v>
      </c>
      <c r="C42" s="3" t="s">
        <v>58</v>
      </c>
      <c r="D42" s="6" t="s">
        <v>25</v>
      </c>
      <c r="E42" s="3" t="s">
        <v>21</v>
      </c>
      <c r="F42" s="3">
        <v>132</v>
      </c>
      <c r="G42" t="s">
        <v>22</v>
      </c>
      <c r="H42" t="s">
        <v>18</v>
      </c>
      <c r="I42" t="s">
        <v>52</v>
      </c>
      <c r="J42">
        <v>40</v>
      </c>
      <c r="K42" s="5">
        <v>260</v>
      </c>
      <c r="L42" s="5">
        <v>10400</v>
      </c>
    </row>
    <row r="43" spans="1:12" x14ac:dyDescent="0.3">
      <c r="A43">
        <v>39</v>
      </c>
      <c r="B43" s="2">
        <v>43933</v>
      </c>
      <c r="C43" s="3" t="s">
        <v>58</v>
      </c>
      <c r="D43" s="6" t="s">
        <v>35</v>
      </c>
      <c r="E43" s="3" t="s">
        <v>16</v>
      </c>
      <c r="F43" s="3">
        <v>166</v>
      </c>
      <c r="G43" t="s">
        <v>17</v>
      </c>
      <c r="H43" t="s">
        <v>18</v>
      </c>
      <c r="I43" t="s">
        <v>19</v>
      </c>
      <c r="J43">
        <v>45</v>
      </c>
      <c r="K43" s="5">
        <v>235</v>
      </c>
      <c r="L43" s="5">
        <v>10575</v>
      </c>
    </row>
    <row r="44" spans="1:12" x14ac:dyDescent="0.3">
      <c r="A44">
        <v>40</v>
      </c>
      <c r="B44" s="2">
        <v>43933</v>
      </c>
      <c r="C44" s="3" t="s">
        <v>58</v>
      </c>
      <c r="D44" s="6" t="s">
        <v>20</v>
      </c>
      <c r="E44" s="3" t="s">
        <v>21</v>
      </c>
      <c r="F44" s="3">
        <v>180</v>
      </c>
      <c r="G44" t="s">
        <v>47</v>
      </c>
      <c r="H44" t="s">
        <v>39</v>
      </c>
      <c r="I44" t="s">
        <v>55</v>
      </c>
      <c r="J44">
        <v>24</v>
      </c>
      <c r="K44" s="5">
        <v>220</v>
      </c>
      <c r="L44" s="5">
        <v>5280</v>
      </c>
    </row>
    <row r="45" spans="1:12" x14ac:dyDescent="0.3">
      <c r="A45">
        <v>41</v>
      </c>
      <c r="B45" s="2">
        <v>43935</v>
      </c>
      <c r="C45" s="3" t="s">
        <v>58</v>
      </c>
      <c r="D45" s="6" t="s">
        <v>45</v>
      </c>
      <c r="E45" s="3" t="s">
        <v>21</v>
      </c>
      <c r="F45" s="3">
        <v>132</v>
      </c>
      <c r="G45" t="s">
        <v>38</v>
      </c>
      <c r="H45" t="s">
        <v>18</v>
      </c>
      <c r="I45" t="s">
        <v>51</v>
      </c>
      <c r="J45">
        <v>30</v>
      </c>
      <c r="K45" s="5">
        <v>375</v>
      </c>
      <c r="L45" s="5">
        <v>11250</v>
      </c>
    </row>
    <row r="46" spans="1:12" x14ac:dyDescent="0.3">
      <c r="A46">
        <v>42</v>
      </c>
      <c r="B46" s="2">
        <v>43936</v>
      </c>
      <c r="C46" s="3" t="s">
        <v>58</v>
      </c>
      <c r="D46" s="6" t="s">
        <v>45</v>
      </c>
      <c r="E46" s="3" t="s">
        <v>21</v>
      </c>
      <c r="F46" s="3">
        <v>144</v>
      </c>
      <c r="G46" t="s">
        <v>22</v>
      </c>
      <c r="H46" t="s">
        <v>23</v>
      </c>
      <c r="I46" t="s">
        <v>24</v>
      </c>
      <c r="J46">
        <v>15</v>
      </c>
      <c r="K46" s="5">
        <v>260</v>
      </c>
      <c r="L46" s="5">
        <v>3900</v>
      </c>
    </row>
    <row r="47" spans="1:12" x14ac:dyDescent="0.3">
      <c r="A47">
        <v>43</v>
      </c>
      <c r="B47" s="2">
        <v>43937</v>
      </c>
      <c r="C47" s="3" t="s">
        <v>58</v>
      </c>
      <c r="D47" s="6" t="s">
        <v>35</v>
      </c>
      <c r="E47" s="3" t="s">
        <v>16</v>
      </c>
      <c r="F47" s="3">
        <v>157</v>
      </c>
      <c r="G47" t="s">
        <v>38</v>
      </c>
      <c r="H47" t="s">
        <v>18</v>
      </c>
      <c r="I47" t="s">
        <v>51</v>
      </c>
      <c r="J47">
        <v>15</v>
      </c>
      <c r="K47" s="5">
        <v>375</v>
      </c>
      <c r="L47" s="5">
        <v>5625</v>
      </c>
    </row>
    <row r="48" spans="1:12" x14ac:dyDescent="0.3">
      <c r="A48">
        <v>44</v>
      </c>
      <c r="B48" s="2">
        <v>43940</v>
      </c>
      <c r="C48" s="3" t="s">
        <v>58</v>
      </c>
      <c r="D48" s="6" t="s">
        <v>15</v>
      </c>
      <c r="E48" s="3" t="s">
        <v>16</v>
      </c>
      <c r="F48" s="3">
        <v>180</v>
      </c>
      <c r="G48" t="s">
        <v>32</v>
      </c>
      <c r="H48" t="s">
        <v>30</v>
      </c>
      <c r="I48" t="s">
        <v>54</v>
      </c>
      <c r="J48">
        <v>42</v>
      </c>
      <c r="K48" s="5">
        <v>295</v>
      </c>
      <c r="L48" s="5">
        <v>12390</v>
      </c>
    </row>
    <row r="49" spans="1:12" x14ac:dyDescent="0.3">
      <c r="A49">
        <v>45</v>
      </c>
      <c r="B49" s="2">
        <v>43941</v>
      </c>
      <c r="C49" s="3" t="s">
        <v>58</v>
      </c>
      <c r="D49" s="6" t="s">
        <v>15</v>
      </c>
      <c r="E49" s="3" t="s">
        <v>16</v>
      </c>
      <c r="F49" s="3">
        <v>132</v>
      </c>
      <c r="G49" t="s">
        <v>26</v>
      </c>
      <c r="H49" t="s">
        <v>18</v>
      </c>
      <c r="I49" t="s">
        <v>27</v>
      </c>
      <c r="J49">
        <v>26</v>
      </c>
      <c r="K49" s="5">
        <v>350</v>
      </c>
      <c r="L49" s="5">
        <v>9100</v>
      </c>
    </row>
    <row r="50" spans="1:12" x14ac:dyDescent="0.3">
      <c r="A50">
        <v>46</v>
      </c>
      <c r="B50" s="2">
        <v>43943</v>
      </c>
      <c r="C50" s="3" t="s">
        <v>58</v>
      </c>
      <c r="D50" s="6" t="s">
        <v>28</v>
      </c>
      <c r="E50" s="3" t="s">
        <v>29</v>
      </c>
      <c r="F50" s="3">
        <v>162</v>
      </c>
      <c r="G50" t="s">
        <v>22</v>
      </c>
      <c r="H50" t="s">
        <v>33</v>
      </c>
      <c r="I50" t="s">
        <v>59</v>
      </c>
      <c r="J50">
        <v>35</v>
      </c>
      <c r="K50" s="5">
        <v>260</v>
      </c>
      <c r="L50" s="5">
        <v>9100</v>
      </c>
    </row>
    <row r="51" spans="1:12" x14ac:dyDescent="0.3">
      <c r="A51">
        <v>47</v>
      </c>
      <c r="B51" s="2">
        <v>43944</v>
      </c>
      <c r="C51" s="3" t="s">
        <v>58</v>
      </c>
      <c r="D51" s="6" t="s">
        <v>35</v>
      </c>
      <c r="E51" s="3" t="s">
        <v>16</v>
      </c>
      <c r="F51" s="3">
        <v>144</v>
      </c>
      <c r="G51" t="s">
        <v>47</v>
      </c>
      <c r="H51" t="s">
        <v>39</v>
      </c>
      <c r="I51" t="s">
        <v>55</v>
      </c>
      <c r="J51">
        <v>32</v>
      </c>
      <c r="K51" s="5">
        <v>220</v>
      </c>
      <c r="L51" s="5">
        <v>7040</v>
      </c>
    </row>
    <row r="52" spans="1:12" x14ac:dyDescent="0.3">
      <c r="A52">
        <v>48</v>
      </c>
      <c r="B52" s="2">
        <v>43948</v>
      </c>
      <c r="C52" s="3" t="s">
        <v>58</v>
      </c>
      <c r="D52" s="6" t="s">
        <v>45</v>
      </c>
      <c r="E52" s="3" t="s">
        <v>21</v>
      </c>
      <c r="F52" s="3">
        <v>132</v>
      </c>
      <c r="G52" t="s">
        <v>32</v>
      </c>
      <c r="H52" t="s">
        <v>30</v>
      </c>
      <c r="I52" t="s">
        <v>54</v>
      </c>
      <c r="J52">
        <v>18</v>
      </c>
      <c r="K52" s="5">
        <v>295</v>
      </c>
      <c r="L52" s="5">
        <v>5310</v>
      </c>
    </row>
    <row r="53" spans="1:12" x14ac:dyDescent="0.3">
      <c r="A53">
        <v>49</v>
      </c>
      <c r="B53" s="2">
        <v>43948</v>
      </c>
      <c r="C53" s="3" t="s">
        <v>58</v>
      </c>
      <c r="D53" s="6" t="s">
        <v>28</v>
      </c>
      <c r="E53" s="3" t="s">
        <v>29</v>
      </c>
      <c r="F53" s="3">
        <v>180</v>
      </c>
      <c r="G53" t="s">
        <v>26</v>
      </c>
      <c r="H53" t="s">
        <v>18</v>
      </c>
      <c r="I53" t="s">
        <v>27</v>
      </c>
      <c r="J53">
        <v>22</v>
      </c>
      <c r="K53" s="5">
        <v>350</v>
      </c>
      <c r="L53" s="5">
        <v>7700</v>
      </c>
    </row>
    <row r="54" spans="1:12" x14ac:dyDescent="0.3">
      <c r="A54">
        <v>50</v>
      </c>
      <c r="B54" s="2">
        <v>43951</v>
      </c>
      <c r="C54" s="3" t="s">
        <v>58</v>
      </c>
      <c r="D54" s="6" t="s">
        <v>37</v>
      </c>
      <c r="E54" s="3" t="s">
        <v>29</v>
      </c>
      <c r="F54" s="3">
        <v>162</v>
      </c>
      <c r="G54" t="s">
        <v>17</v>
      </c>
      <c r="H54" t="s">
        <v>33</v>
      </c>
      <c r="I54" t="s">
        <v>56</v>
      </c>
      <c r="J54">
        <v>38</v>
      </c>
      <c r="K54" s="5">
        <v>235</v>
      </c>
      <c r="L54" s="5">
        <v>8930</v>
      </c>
    </row>
    <row r="55" spans="1:12" x14ac:dyDescent="0.3">
      <c r="A55">
        <v>51</v>
      </c>
      <c r="B55" s="2">
        <v>43952</v>
      </c>
      <c r="C55" s="3" t="s">
        <v>60</v>
      </c>
      <c r="D55" s="6" t="s">
        <v>15</v>
      </c>
      <c r="E55" s="3" t="s">
        <v>16</v>
      </c>
      <c r="F55" s="3">
        <v>180</v>
      </c>
      <c r="G55" t="s">
        <v>47</v>
      </c>
      <c r="H55" t="s">
        <v>18</v>
      </c>
      <c r="I55" t="s">
        <v>61</v>
      </c>
      <c r="J55">
        <v>42</v>
      </c>
      <c r="K55" s="5">
        <v>220</v>
      </c>
      <c r="L55" s="5">
        <v>9240</v>
      </c>
    </row>
    <row r="56" spans="1:12" x14ac:dyDescent="0.3">
      <c r="A56">
        <v>52</v>
      </c>
      <c r="B56" s="2">
        <v>43954</v>
      </c>
      <c r="C56" s="3" t="s">
        <v>60</v>
      </c>
      <c r="D56" s="6" t="s">
        <v>45</v>
      </c>
      <c r="E56" s="3" t="s">
        <v>21</v>
      </c>
      <c r="F56" s="3">
        <v>162</v>
      </c>
      <c r="G56" t="s">
        <v>32</v>
      </c>
      <c r="H56" t="s">
        <v>23</v>
      </c>
      <c r="I56" t="s">
        <v>62</v>
      </c>
      <c r="J56">
        <v>15</v>
      </c>
      <c r="K56" s="5">
        <v>295</v>
      </c>
      <c r="L56" s="5">
        <v>4425</v>
      </c>
    </row>
    <row r="57" spans="1:12" x14ac:dyDescent="0.3">
      <c r="A57">
        <v>53</v>
      </c>
      <c r="B57" s="2">
        <v>43958</v>
      </c>
      <c r="C57" s="3" t="s">
        <v>60</v>
      </c>
      <c r="D57" s="6" t="s">
        <v>28</v>
      </c>
      <c r="E57" s="3" t="s">
        <v>29</v>
      </c>
      <c r="F57" s="3">
        <v>136</v>
      </c>
      <c r="G57" t="s">
        <v>38</v>
      </c>
      <c r="H57" t="s">
        <v>33</v>
      </c>
      <c r="I57" t="s">
        <v>44</v>
      </c>
      <c r="J57">
        <v>10</v>
      </c>
      <c r="K57" s="5">
        <v>375</v>
      </c>
      <c r="L57" s="5">
        <v>3750</v>
      </c>
    </row>
    <row r="58" spans="1:12" x14ac:dyDescent="0.3">
      <c r="A58">
        <v>54</v>
      </c>
      <c r="B58" s="2">
        <v>43959</v>
      </c>
      <c r="C58" s="3" t="s">
        <v>60</v>
      </c>
      <c r="D58" s="6" t="s">
        <v>25</v>
      </c>
      <c r="E58" s="3" t="s">
        <v>21</v>
      </c>
      <c r="F58" s="3">
        <v>136</v>
      </c>
      <c r="G58" t="s">
        <v>17</v>
      </c>
      <c r="H58" t="s">
        <v>18</v>
      </c>
      <c r="I58" t="s">
        <v>19</v>
      </c>
      <c r="J58">
        <v>26</v>
      </c>
      <c r="K58" s="5">
        <v>235</v>
      </c>
      <c r="L58" s="5">
        <v>6110</v>
      </c>
    </row>
    <row r="59" spans="1:12" x14ac:dyDescent="0.3">
      <c r="A59">
        <v>55</v>
      </c>
      <c r="B59" s="2">
        <v>43963</v>
      </c>
      <c r="C59" s="3" t="s">
        <v>60</v>
      </c>
      <c r="D59" s="6" t="s">
        <v>35</v>
      </c>
      <c r="E59" s="3" t="s">
        <v>16</v>
      </c>
      <c r="F59" s="3">
        <v>152</v>
      </c>
      <c r="G59" t="s">
        <v>17</v>
      </c>
      <c r="H59" t="s">
        <v>23</v>
      </c>
      <c r="I59" t="s">
        <v>63</v>
      </c>
      <c r="J59">
        <v>40</v>
      </c>
      <c r="K59" s="5">
        <v>235</v>
      </c>
      <c r="L59" s="5">
        <v>9400</v>
      </c>
    </row>
    <row r="60" spans="1:12" x14ac:dyDescent="0.3">
      <c r="A60">
        <v>56</v>
      </c>
      <c r="B60" s="2">
        <v>43964</v>
      </c>
      <c r="C60" s="3" t="s">
        <v>60</v>
      </c>
      <c r="D60" s="6" t="s">
        <v>37</v>
      </c>
      <c r="E60" s="3" t="s">
        <v>29</v>
      </c>
      <c r="F60" s="3">
        <v>180</v>
      </c>
      <c r="G60" t="s">
        <v>22</v>
      </c>
      <c r="H60" t="s">
        <v>18</v>
      </c>
      <c r="I60" t="s">
        <v>52</v>
      </c>
      <c r="J60">
        <v>30</v>
      </c>
      <c r="K60" s="5">
        <v>260</v>
      </c>
      <c r="L60" s="5">
        <v>7800</v>
      </c>
    </row>
    <row r="61" spans="1:12" x14ac:dyDescent="0.3">
      <c r="A61">
        <v>57</v>
      </c>
      <c r="B61" s="2">
        <v>43966</v>
      </c>
      <c r="C61" s="3" t="s">
        <v>60</v>
      </c>
      <c r="D61" s="6" t="s">
        <v>28</v>
      </c>
      <c r="E61" s="3" t="s">
        <v>29</v>
      </c>
      <c r="F61" s="3">
        <v>152</v>
      </c>
      <c r="G61" t="s">
        <v>26</v>
      </c>
      <c r="H61" t="s">
        <v>33</v>
      </c>
      <c r="I61" t="s">
        <v>64</v>
      </c>
      <c r="J61">
        <v>26</v>
      </c>
      <c r="K61" s="5">
        <v>350</v>
      </c>
      <c r="L61" s="5">
        <v>9100</v>
      </c>
    </row>
    <row r="62" spans="1:12" x14ac:dyDescent="0.3">
      <c r="A62">
        <v>58</v>
      </c>
      <c r="B62" s="2">
        <v>43968</v>
      </c>
      <c r="C62" s="3" t="s">
        <v>60</v>
      </c>
      <c r="D62" s="6" t="s">
        <v>35</v>
      </c>
      <c r="E62" s="3" t="s">
        <v>16</v>
      </c>
      <c r="F62" s="3">
        <v>132</v>
      </c>
      <c r="G62" t="s">
        <v>32</v>
      </c>
      <c r="H62" t="s">
        <v>18</v>
      </c>
      <c r="I62" t="s">
        <v>49</v>
      </c>
      <c r="J62">
        <v>18</v>
      </c>
      <c r="K62" s="5">
        <v>295</v>
      </c>
      <c r="L62" s="5">
        <v>5310</v>
      </c>
    </row>
    <row r="63" spans="1:12" x14ac:dyDescent="0.3">
      <c r="A63">
        <v>59</v>
      </c>
      <c r="B63" s="2">
        <v>43970</v>
      </c>
      <c r="C63" s="3" t="s">
        <v>60</v>
      </c>
      <c r="D63" s="6" t="s">
        <v>25</v>
      </c>
      <c r="E63" s="3" t="s">
        <v>21</v>
      </c>
      <c r="F63" s="3">
        <v>180</v>
      </c>
      <c r="G63" t="s">
        <v>17</v>
      </c>
      <c r="H63" t="s">
        <v>33</v>
      </c>
      <c r="I63" t="s">
        <v>56</v>
      </c>
      <c r="J63">
        <v>22</v>
      </c>
      <c r="K63" s="5">
        <v>235</v>
      </c>
      <c r="L63" s="5">
        <v>5170</v>
      </c>
    </row>
    <row r="64" spans="1:12" x14ac:dyDescent="0.3">
      <c r="A64">
        <v>60</v>
      </c>
      <c r="B64" s="2">
        <v>43972</v>
      </c>
      <c r="C64" s="3" t="s">
        <v>60</v>
      </c>
      <c r="D64" s="6" t="s">
        <v>28</v>
      </c>
      <c r="E64" s="3" t="s">
        <v>29</v>
      </c>
      <c r="F64" s="3">
        <v>144</v>
      </c>
      <c r="G64" t="s">
        <v>26</v>
      </c>
      <c r="H64" t="s">
        <v>18</v>
      </c>
      <c r="I64" t="s">
        <v>27</v>
      </c>
      <c r="J64">
        <v>42</v>
      </c>
      <c r="K64" s="5">
        <v>350</v>
      </c>
      <c r="L64" s="5">
        <v>14700</v>
      </c>
    </row>
    <row r="65" spans="1:12" x14ac:dyDescent="0.3">
      <c r="A65">
        <v>61</v>
      </c>
      <c r="B65" s="2">
        <v>43972</v>
      </c>
      <c r="C65" s="3" t="s">
        <v>60</v>
      </c>
      <c r="D65" s="6" t="s">
        <v>45</v>
      </c>
      <c r="E65" s="3" t="s">
        <v>21</v>
      </c>
      <c r="F65" s="3">
        <v>162</v>
      </c>
      <c r="G65" t="s">
        <v>26</v>
      </c>
      <c r="H65" t="s">
        <v>39</v>
      </c>
      <c r="I65" t="s">
        <v>46</v>
      </c>
      <c r="J65">
        <v>45</v>
      </c>
      <c r="K65" s="5">
        <v>350</v>
      </c>
      <c r="L65" s="5">
        <v>15750</v>
      </c>
    </row>
    <row r="66" spans="1:12" x14ac:dyDescent="0.3">
      <c r="A66">
        <v>62</v>
      </c>
      <c r="B66" s="2">
        <v>43975</v>
      </c>
      <c r="C66" s="3" t="s">
        <v>60</v>
      </c>
      <c r="D66" s="6" t="s">
        <v>28</v>
      </c>
      <c r="E66" s="3" t="s">
        <v>29</v>
      </c>
      <c r="F66" s="3">
        <v>132</v>
      </c>
      <c r="G66" t="s">
        <v>32</v>
      </c>
      <c r="H66" t="s">
        <v>23</v>
      </c>
      <c r="I66" t="s">
        <v>62</v>
      </c>
      <c r="J66">
        <v>20</v>
      </c>
      <c r="K66" s="5">
        <v>295</v>
      </c>
      <c r="L66" s="5">
        <v>5900</v>
      </c>
    </row>
    <row r="67" spans="1:12" x14ac:dyDescent="0.3">
      <c r="A67">
        <v>63</v>
      </c>
      <c r="B67" s="2">
        <v>43977</v>
      </c>
      <c r="C67" s="3" t="s">
        <v>60</v>
      </c>
      <c r="D67" s="6" t="s">
        <v>15</v>
      </c>
      <c r="E67" s="3" t="s">
        <v>16</v>
      </c>
      <c r="F67" s="3">
        <v>136</v>
      </c>
      <c r="G67" t="s">
        <v>32</v>
      </c>
      <c r="H67" t="s">
        <v>18</v>
      </c>
      <c r="I67" t="s">
        <v>49</v>
      </c>
      <c r="J67">
        <v>22</v>
      </c>
      <c r="K67" s="5">
        <v>295</v>
      </c>
      <c r="L67" s="5">
        <v>6490</v>
      </c>
    </row>
    <row r="68" spans="1:12" x14ac:dyDescent="0.3">
      <c r="A68">
        <v>64</v>
      </c>
      <c r="B68" s="2">
        <v>43978</v>
      </c>
      <c r="C68" s="3" t="s">
        <v>60</v>
      </c>
      <c r="D68" s="6" t="s">
        <v>37</v>
      </c>
      <c r="E68" s="3" t="s">
        <v>29</v>
      </c>
      <c r="F68" s="3">
        <v>157</v>
      </c>
      <c r="G68" t="s">
        <v>47</v>
      </c>
      <c r="H68" t="s">
        <v>39</v>
      </c>
      <c r="I68" t="s">
        <v>55</v>
      </c>
      <c r="J68">
        <v>15</v>
      </c>
      <c r="K68" s="5">
        <v>220</v>
      </c>
      <c r="L68" s="5">
        <v>3300</v>
      </c>
    </row>
    <row r="69" spans="1:12" x14ac:dyDescent="0.3">
      <c r="A69">
        <v>65</v>
      </c>
      <c r="B69" s="2">
        <v>43979</v>
      </c>
      <c r="C69" s="3" t="s">
        <v>60</v>
      </c>
      <c r="D69" s="6" t="s">
        <v>35</v>
      </c>
      <c r="E69" s="3" t="s">
        <v>16</v>
      </c>
      <c r="F69" s="3">
        <v>132</v>
      </c>
      <c r="G69" t="s">
        <v>17</v>
      </c>
      <c r="H69" t="s">
        <v>30</v>
      </c>
      <c r="I69" t="s">
        <v>31</v>
      </c>
      <c r="J69">
        <v>35</v>
      </c>
      <c r="K69" s="5">
        <v>235</v>
      </c>
      <c r="L69" s="5">
        <v>8225</v>
      </c>
    </row>
    <row r="70" spans="1:12" x14ac:dyDescent="0.3">
      <c r="A70">
        <v>66</v>
      </c>
      <c r="B70" s="2">
        <v>43984</v>
      </c>
      <c r="C70" s="3" t="s">
        <v>65</v>
      </c>
      <c r="D70" s="6" t="s">
        <v>37</v>
      </c>
      <c r="E70" s="3" t="s">
        <v>29</v>
      </c>
      <c r="F70" s="3">
        <v>178</v>
      </c>
      <c r="G70" t="s">
        <v>38</v>
      </c>
      <c r="H70" t="s">
        <v>33</v>
      </c>
      <c r="I70" t="s">
        <v>44</v>
      </c>
      <c r="J70">
        <v>33</v>
      </c>
      <c r="K70" s="5">
        <v>375</v>
      </c>
      <c r="L70" s="5">
        <v>12375</v>
      </c>
    </row>
    <row r="71" spans="1:12" x14ac:dyDescent="0.3">
      <c r="A71">
        <v>67</v>
      </c>
      <c r="B71" s="2">
        <v>43987</v>
      </c>
      <c r="C71" s="3" t="s">
        <v>65</v>
      </c>
      <c r="D71" s="6" t="s">
        <v>28</v>
      </c>
      <c r="E71" s="3" t="s">
        <v>29</v>
      </c>
      <c r="F71" s="3">
        <v>144</v>
      </c>
      <c r="G71" t="s">
        <v>22</v>
      </c>
      <c r="H71" t="s">
        <v>18</v>
      </c>
      <c r="I71" t="s">
        <v>52</v>
      </c>
      <c r="J71">
        <v>22</v>
      </c>
      <c r="K71" s="5">
        <v>260</v>
      </c>
      <c r="L71" s="5">
        <v>5720</v>
      </c>
    </row>
    <row r="72" spans="1:12" x14ac:dyDescent="0.3">
      <c r="A72">
        <v>68</v>
      </c>
      <c r="B72" s="2">
        <v>43987</v>
      </c>
      <c r="C72" s="3" t="s">
        <v>65</v>
      </c>
      <c r="D72" s="6" t="s">
        <v>37</v>
      </c>
      <c r="E72" s="3" t="s">
        <v>29</v>
      </c>
      <c r="F72" s="3">
        <v>136</v>
      </c>
      <c r="G72" t="s">
        <v>22</v>
      </c>
      <c r="H72" t="s">
        <v>33</v>
      </c>
      <c r="I72" t="s">
        <v>59</v>
      </c>
      <c r="J72">
        <v>26</v>
      </c>
      <c r="K72" s="5">
        <v>260</v>
      </c>
      <c r="L72" s="5">
        <v>6760</v>
      </c>
    </row>
    <row r="73" spans="1:12" x14ac:dyDescent="0.3">
      <c r="A73">
        <v>69</v>
      </c>
      <c r="B73" s="2">
        <v>43990</v>
      </c>
      <c r="C73" s="3" t="s">
        <v>65</v>
      </c>
      <c r="D73" s="6" t="s">
        <v>15</v>
      </c>
      <c r="E73" s="3" t="s">
        <v>16</v>
      </c>
      <c r="F73" s="3">
        <v>132</v>
      </c>
      <c r="G73" t="s">
        <v>47</v>
      </c>
      <c r="H73" t="s">
        <v>23</v>
      </c>
      <c r="I73" t="s">
        <v>48</v>
      </c>
      <c r="J73">
        <v>16</v>
      </c>
      <c r="K73" s="5">
        <v>220</v>
      </c>
      <c r="L73" s="5">
        <v>3520</v>
      </c>
    </row>
    <row r="74" spans="1:12" x14ac:dyDescent="0.3">
      <c r="A74">
        <v>70</v>
      </c>
      <c r="B74" s="2">
        <v>43991</v>
      </c>
      <c r="C74" s="3" t="s">
        <v>65</v>
      </c>
      <c r="D74" s="6" t="s">
        <v>45</v>
      </c>
      <c r="E74" s="3" t="s">
        <v>21</v>
      </c>
      <c r="F74" s="3">
        <v>178</v>
      </c>
      <c r="G74" t="s">
        <v>32</v>
      </c>
      <c r="H74" t="s">
        <v>18</v>
      </c>
      <c r="I74" t="s">
        <v>49</v>
      </c>
      <c r="J74">
        <v>10</v>
      </c>
      <c r="K74" s="5">
        <v>295</v>
      </c>
      <c r="L74" s="5">
        <v>2950</v>
      </c>
    </row>
    <row r="75" spans="1:12" x14ac:dyDescent="0.3">
      <c r="A75">
        <v>71</v>
      </c>
      <c r="B75" s="2">
        <v>43991</v>
      </c>
      <c r="C75" s="3" t="s">
        <v>65</v>
      </c>
      <c r="D75" s="6" t="s">
        <v>25</v>
      </c>
      <c r="E75" s="3" t="s">
        <v>21</v>
      </c>
      <c r="F75" s="3">
        <v>162</v>
      </c>
      <c r="G75" t="s">
        <v>22</v>
      </c>
      <c r="H75" t="s">
        <v>18</v>
      </c>
      <c r="I75" t="s">
        <v>52</v>
      </c>
      <c r="J75">
        <v>40</v>
      </c>
      <c r="K75" s="5">
        <v>260</v>
      </c>
      <c r="L75" s="5">
        <v>10400</v>
      </c>
    </row>
    <row r="76" spans="1:12" x14ac:dyDescent="0.3">
      <c r="A76">
        <v>72</v>
      </c>
      <c r="B76" s="2">
        <v>43994</v>
      </c>
      <c r="C76" s="3" t="s">
        <v>65</v>
      </c>
      <c r="D76" s="6" t="s">
        <v>20</v>
      </c>
      <c r="E76" s="3" t="s">
        <v>21</v>
      </c>
      <c r="F76" s="3">
        <v>157</v>
      </c>
      <c r="G76" t="s">
        <v>17</v>
      </c>
      <c r="H76" t="s">
        <v>30</v>
      </c>
      <c r="I76" t="s">
        <v>31</v>
      </c>
      <c r="J76">
        <v>15</v>
      </c>
      <c r="K76" s="5">
        <v>235</v>
      </c>
      <c r="L76" s="5">
        <v>3525</v>
      </c>
    </row>
    <row r="77" spans="1:12" x14ac:dyDescent="0.3">
      <c r="A77">
        <v>73</v>
      </c>
      <c r="B77" s="2">
        <v>43996</v>
      </c>
      <c r="C77" s="3" t="s">
        <v>65</v>
      </c>
      <c r="D77" s="6" t="s">
        <v>35</v>
      </c>
      <c r="E77" s="3" t="s">
        <v>16</v>
      </c>
      <c r="F77" s="3">
        <v>132</v>
      </c>
      <c r="G77" t="s">
        <v>38</v>
      </c>
      <c r="H77" t="s">
        <v>33</v>
      </c>
      <c r="I77" t="s">
        <v>44</v>
      </c>
      <c r="J77">
        <v>25</v>
      </c>
      <c r="K77" s="5">
        <v>375</v>
      </c>
      <c r="L77" s="5">
        <v>9375</v>
      </c>
    </row>
    <row r="78" spans="1:12" x14ac:dyDescent="0.3">
      <c r="A78">
        <v>74</v>
      </c>
      <c r="B78" s="2">
        <v>167</v>
      </c>
      <c r="C78" s="3" t="s">
        <v>65</v>
      </c>
      <c r="D78" s="6" t="s">
        <v>15</v>
      </c>
      <c r="E78" s="3" t="s">
        <v>16</v>
      </c>
      <c r="F78" s="3">
        <v>144</v>
      </c>
      <c r="G78" t="s">
        <v>32</v>
      </c>
      <c r="H78" t="s">
        <v>33</v>
      </c>
      <c r="I78" t="s">
        <v>34</v>
      </c>
      <c r="J78">
        <v>20</v>
      </c>
      <c r="K78" s="5">
        <v>295</v>
      </c>
      <c r="L78" s="5">
        <v>5900</v>
      </c>
    </row>
    <row r="79" spans="1:12" x14ac:dyDescent="0.3">
      <c r="A79">
        <v>75</v>
      </c>
      <c r="B79" s="2">
        <v>44000</v>
      </c>
      <c r="C79" s="3" t="s">
        <v>65</v>
      </c>
      <c r="D79" s="6" t="s">
        <v>37</v>
      </c>
      <c r="E79" s="3" t="s">
        <v>29</v>
      </c>
      <c r="F79" s="3">
        <v>166</v>
      </c>
      <c r="G79" t="s">
        <v>22</v>
      </c>
      <c r="H79" t="s">
        <v>23</v>
      </c>
      <c r="I79" t="s">
        <v>24</v>
      </c>
      <c r="J79">
        <v>35</v>
      </c>
      <c r="K79" s="5">
        <v>260</v>
      </c>
      <c r="L79" s="5">
        <v>9100</v>
      </c>
    </row>
    <row r="80" spans="1:12" x14ac:dyDescent="0.3">
      <c r="A80">
        <v>76</v>
      </c>
      <c r="B80" s="2">
        <v>44005</v>
      </c>
      <c r="C80" s="3" t="s">
        <v>65</v>
      </c>
      <c r="D80" s="6" t="s">
        <v>28</v>
      </c>
      <c r="E80" s="3" t="s">
        <v>29</v>
      </c>
      <c r="F80" s="3">
        <v>178</v>
      </c>
      <c r="G80" t="s">
        <v>26</v>
      </c>
      <c r="H80" t="s">
        <v>18</v>
      </c>
      <c r="I80" t="s">
        <v>27</v>
      </c>
      <c r="J80">
        <v>22</v>
      </c>
      <c r="K80" s="5">
        <v>350</v>
      </c>
      <c r="L80" s="5">
        <v>7700</v>
      </c>
    </row>
    <row r="81" spans="1:12" x14ac:dyDescent="0.3">
      <c r="A81">
        <v>77</v>
      </c>
      <c r="B81" s="2">
        <v>44006</v>
      </c>
      <c r="C81" s="3" t="s">
        <v>65</v>
      </c>
      <c r="D81" s="6" t="s">
        <v>20</v>
      </c>
      <c r="E81" s="3" t="s">
        <v>21</v>
      </c>
      <c r="F81" s="3">
        <v>166</v>
      </c>
      <c r="G81" t="s">
        <v>47</v>
      </c>
      <c r="H81" t="s">
        <v>39</v>
      </c>
      <c r="I81" t="s">
        <v>55</v>
      </c>
      <c r="J81">
        <v>16</v>
      </c>
      <c r="K81" s="5">
        <v>220</v>
      </c>
      <c r="L81" s="5">
        <v>3520</v>
      </c>
    </row>
    <row r="82" spans="1:12" x14ac:dyDescent="0.3">
      <c r="A82">
        <v>78</v>
      </c>
      <c r="B82" s="2">
        <v>44009</v>
      </c>
      <c r="C82" s="3" t="s">
        <v>65</v>
      </c>
      <c r="D82" s="6" t="s">
        <v>25</v>
      </c>
      <c r="E82" s="3" t="s">
        <v>21</v>
      </c>
      <c r="F82" s="3">
        <v>162</v>
      </c>
      <c r="G82" t="s">
        <v>32</v>
      </c>
      <c r="H82" t="s">
        <v>18</v>
      </c>
      <c r="I82" t="s">
        <v>49</v>
      </c>
      <c r="J82">
        <v>50</v>
      </c>
      <c r="K82" s="5">
        <v>295</v>
      </c>
      <c r="L82" s="5">
        <v>14750</v>
      </c>
    </row>
    <row r="83" spans="1:12" x14ac:dyDescent="0.3">
      <c r="A83">
        <v>79</v>
      </c>
      <c r="B83" s="2">
        <v>44011</v>
      </c>
      <c r="C83" s="3" t="s">
        <v>65</v>
      </c>
      <c r="D83" s="6" t="s">
        <v>35</v>
      </c>
      <c r="E83" s="3" t="s">
        <v>16</v>
      </c>
      <c r="F83" s="3">
        <v>178</v>
      </c>
      <c r="G83" t="s">
        <v>38</v>
      </c>
      <c r="H83" t="s">
        <v>33</v>
      </c>
      <c r="I83" t="s">
        <v>44</v>
      </c>
      <c r="J83">
        <v>32</v>
      </c>
      <c r="K83" s="5">
        <v>375</v>
      </c>
      <c r="L83" s="5">
        <v>12000</v>
      </c>
    </row>
    <row r="84" spans="1:12" x14ac:dyDescent="0.3">
      <c r="A84">
        <v>80</v>
      </c>
      <c r="B84" s="2">
        <v>44011</v>
      </c>
      <c r="C84" s="3" t="s">
        <v>65</v>
      </c>
      <c r="D84" s="6" t="s">
        <v>20</v>
      </c>
      <c r="E84" s="3" t="s">
        <v>21</v>
      </c>
      <c r="F84" s="3">
        <v>136</v>
      </c>
      <c r="G84" t="s">
        <v>17</v>
      </c>
      <c r="H84" t="s">
        <v>39</v>
      </c>
      <c r="I84" t="s">
        <v>53</v>
      </c>
      <c r="J84">
        <v>14</v>
      </c>
      <c r="K84" s="5">
        <v>235</v>
      </c>
      <c r="L84" s="5">
        <v>3290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C25" sqref="C25"/>
    </sheetView>
  </sheetViews>
  <sheetFormatPr defaultColWidth="11.5546875" defaultRowHeight="14.4" x14ac:dyDescent="0.3"/>
  <cols>
    <col min="1" max="1" width="18.77734375" customWidth="1"/>
    <col min="2" max="2" width="13.109375" bestFit="1" customWidth="1"/>
    <col min="3" max="3" width="13" bestFit="1" customWidth="1"/>
  </cols>
  <sheetData>
    <row r="1" spans="1:3" ht="21" x14ac:dyDescent="0.4">
      <c r="A1" s="7" t="s">
        <v>66</v>
      </c>
      <c r="B1" s="8"/>
      <c r="C1" s="8"/>
    </row>
    <row r="2" spans="1:3" x14ac:dyDescent="0.3">
      <c r="A2" s="8"/>
      <c r="B2" s="8"/>
      <c r="C2" s="8"/>
    </row>
    <row r="3" spans="1:3" x14ac:dyDescent="0.3">
      <c r="A3" s="9" t="s">
        <v>7</v>
      </c>
      <c r="B3" s="9" t="s">
        <v>67</v>
      </c>
      <c r="C3" s="9" t="s">
        <v>68</v>
      </c>
    </row>
    <row r="4" spans="1:3" x14ac:dyDescent="0.3">
      <c r="A4" s="10">
        <v>132</v>
      </c>
      <c r="B4" s="10" t="s">
        <v>69</v>
      </c>
      <c r="C4" s="11" t="s">
        <v>70</v>
      </c>
    </row>
    <row r="5" spans="1:3" x14ac:dyDescent="0.3">
      <c r="A5" s="12">
        <v>136</v>
      </c>
      <c r="B5" s="12" t="s">
        <v>71</v>
      </c>
      <c r="C5" s="13" t="s">
        <v>72</v>
      </c>
    </row>
    <row r="6" spans="1:3" x14ac:dyDescent="0.3">
      <c r="A6" s="12">
        <v>144</v>
      </c>
      <c r="B6" s="12" t="s">
        <v>73</v>
      </c>
      <c r="C6" s="13" t="s">
        <v>74</v>
      </c>
    </row>
    <row r="7" spans="1:3" x14ac:dyDescent="0.3">
      <c r="A7" s="12">
        <v>152</v>
      </c>
      <c r="B7" s="12" t="s">
        <v>75</v>
      </c>
      <c r="C7" s="13" t="s">
        <v>76</v>
      </c>
    </row>
    <row r="8" spans="1:3" x14ac:dyDescent="0.3">
      <c r="A8" s="12">
        <v>157</v>
      </c>
      <c r="B8" s="12" t="s">
        <v>77</v>
      </c>
      <c r="C8" s="13" t="s">
        <v>78</v>
      </c>
    </row>
    <row r="9" spans="1:3" x14ac:dyDescent="0.3">
      <c r="A9" s="12">
        <v>162</v>
      </c>
      <c r="B9" s="12" t="s">
        <v>79</v>
      </c>
      <c r="C9" s="13" t="s">
        <v>80</v>
      </c>
    </row>
    <row r="10" spans="1:3" x14ac:dyDescent="0.3">
      <c r="A10" s="12">
        <v>166</v>
      </c>
      <c r="B10" s="12" t="s">
        <v>81</v>
      </c>
      <c r="C10" s="13" t="s">
        <v>82</v>
      </c>
    </row>
    <row r="11" spans="1:3" x14ac:dyDescent="0.3">
      <c r="A11" s="12">
        <v>178</v>
      </c>
      <c r="B11" s="12" t="s">
        <v>83</v>
      </c>
      <c r="C11" s="13" t="s">
        <v>84</v>
      </c>
    </row>
    <row r="12" spans="1:3" x14ac:dyDescent="0.3">
      <c r="A12" s="14">
        <v>180</v>
      </c>
      <c r="B12" s="14" t="s">
        <v>85</v>
      </c>
      <c r="C12" s="15"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58D8-0C97-49D1-A9D6-8A748857139B}">
  <dimension ref="A1:O81"/>
  <sheetViews>
    <sheetView topLeftCell="A2" workbookViewId="0">
      <selection activeCell="P4" sqref="P4"/>
    </sheetView>
  </sheetViews>
  <sheetFormatPr defaultRowHeight="14.4" x14ac:dyDescent="0.3"/>
  <cols>
    <col min="2" max="2" width="16.44140625" style="2" customWidth="1"/>
    <col min="4" max="4" width="10.77734375" customWidth="1"/>
    <col min="5" max="5" width="13.88671875" customWidth="1"/>
    <col min="6" max="7" width="17.44140625" customWidth="1"/>
    <col min="8" max="8" width="11" customWidth="1"/>
    <col min="10" max="10" width="11.5546875" customWidth="1"/>
    <col min="11" max="11" width="14.88671875" customWidth="1"/>
    <col min="12" max="12" width="12.33203125" style="19" customWidth="1"/>
    <col min="13" max="13" width="10" style="5" bestFit="1" customWidth="1"/>
    <col min="15" max="15" width="8.88671875" style="5"/>
  </cols>
  <sheetData>
    <row r="1" spans="1:15" x14ac:dyDescent="0.3">
      <c r="A1" s="3" t="s">
        <v>2</v>
      </c>
      <c r="B1" s="16" t="s">
        <v>3</v>
      </c>
      <c r="C1" s="3" t="s">
        <v>4</v>
      </c>
      <c r="D1" s="3" t="s">
        <v>5</v>
      </c>
      <c r="E1" s="3" t="s">
        <v>6</v>
      </c>
      <c r="F1" s="3" t="s">
        <v>7</v>
      </c>
      <c r="G1" s="3" t="s">
        <v>88</v>
      </c>
      <c r="H1" s="3" t="s">
        <v>8</v>
      </c>
      <c r="I1" s="3" t="s">
        <v>9</v>
      </c>
      <c r="J1" s="3" t="s">
        <v>10</v>
      </c>
      <c r="K1" s="3" t="s">
        <v>11</v>
      </c>
      <c r="L1" s="17" t="s">
        <v>12</v>
      </c>
      <c r="M1" s="20" t="s">
        <v>13</v>
      </c>
      <c r="N1" s="3" t="s">
        <v>87</v>
      </c>
      <c r="O1" s="20" t="s">
        <v>89</v>
      </c>
    </row>
    <row r="2" spans="1:15" x14ac:dyDescent="0.3">
      <c r="A2">
        <v>1</v>
      </c>
      <c r="B2" s="2">
        <v>43832</v>
      </c>
      <c r="C2" s="3" t="s">
        <v>14</v>
      </c>
      <c r="D2" s="6" t="s">
        <v>15</v>
      </c>
      <c r="E2" s="3" t="s">
        <v>16</v>
      </c>
      <c r="F2" s="3">
        <v>132</v>
      </c>
      <c r="G2" s="3" t="str">
        <f>VLOOKUP(Table1[[#This Row],[Customer ID]],'Customer Info'!A$4:C$12,2,FALSE)</f>
        <v>Bankia</v>
      </c>
      <c r="H2" t="s">
        <v>17</v>
      </c>
      <c r="I2" t="s">
        <v>18</v>
      </c>
      <c r="J2" t="s">
        <v>19</v>
      </c>
      <c r="K2">
        <v>15</v>
      </c>
      <c r="L2" s="18">
        <v>235</v>
      </c>
      <c r="M2" s="5">
        <v>3525</v>
      </c>
      <c r="N2" t="str">
        <f>IF(Table1[[#This Row],[Number]]&gt;=20,"Yes","No")</f>
        <v>No</v>
      </c>
      <c r="O2" s="5">
        <f>IF(Table1[[#This Row],[Number]]&gt;=20,Table1[[#This Row],[Total]]*0.95,Table1[[#This Row],[Total]])</f>
        <v>3525</v>
      </c>
    </row>
    <row r="3" spans="1:15" x14ac:dyDescent="0.3">
      <c r="A3">
        <v>2</v>
      </c>
      <c r="B3" s="2">
        <v>43836</v>
      </c>
      <c r="C3" s="3" t="s">
        <v>14</v>
      </c>
      <c r="D3" s="6" t="s">
        <v>20</v>
      </c>
      <c r="E3" s="3" t="s">
        <v>21</v>
      </c>
      <c r="F3" s="3">
        <v>144</v>
      </c>
      <c r="G3" s="3" t="str">
        <f>VLOOKUP(Table1[[#This Row],[Customer ID]],'Customer Info'!A$4:C$12,2,FALSE)</f>
        <v>Affinity</v>
      </c>
      <c r="H3" t="s">
        <v>22</v>
      </c>
      <c r="I3" t="s">
        <v>23</v>
      </c>
      <c r="J3" t="s">
        <v>24</v>
      </c>
      <c r="K3">
        <v>22</v>
      </c>
      <c r="L3" s="19">
        <v>260</v>
      </c>
      <c r="M3" s="5">
        <v>5720</v>
      </c>
      <c r="N3" t="str">
        <f>IF(Table1[[#This Row],[Number]]&gt;=20,"Yes","No")</f>
        <v>Yes</v>
      </c>
      <c r="O3" s="5">
        <f>IF(Table1[[#This Row],[Number]]&gt;=20,Table1[[#This Row],[Total]]*0.95,Table1[[#This Row],[Total]])</f>
        <v>5434</v>
      </c>
    </row>
    <row r="4" spans="1:15" x14ac:dyDescent="0.3">
      <c r="A4">
        <v>3</v>
      </c>
      <c r="B4" s="2">
        <v>43839</v>
      </c>
      <c r="C4" s="3" t="s">
        <v>14</v>
      </c>
      <c r="D4" s="6" t="s">
        <v>25</v>
      </c>
      <c r="E4" s="3" t="s">
        <v>21</v>
      </c>
      <c r="F4" s="3">
        <v>136</v>
      </c>
      <c r="G4" s="3" t="str">
        <f>VLOOKUP(Table1[[#This Row],[Customer ID]],'Customer Info'!A$4:C$12,2,FALSE)</f>
        <v>Telmark</v>
      </c>
      <c r="H4" t="s">
        <v>26</v>
      </c>
      <c r="I4" t="s">
        <v>18</v>
      </c>
      <c r="J4" t="s">
        <v>27</v>
      </c>
      <c r="K4">
        <v>16</v>
      </c>
      <c r="L4" s="19">
        <v>350</v>
      </c>
      <c r="M4" s="5">
        <v>5600</v>
      </c>
      <c r="N4" t="str">
        <f>IF(Table1[[#This Row],[Number]]&gt;=20,"Yes","No")</f>
        <v>No</v>
      </c>
      <c r="O4" s="5">
        <f>IF(Table1[[#This Row],[Number]]&gt;=20,Table1[[#This Row],[Total]]*0.95,Table1[[#This Row],[Total]])</f>
        <v>5600</v>
      </c>
    </row>
    <row r="5" spans="1:15" x14ac:dyDescent="0.3">
      <c r="A5">
        <v>4</v>
      </c>
      <c r="B5" s="2">
        <v>43842</v>
      </c>
      <c r="C5" s="3" t="s">
        <v>14</v>
      </c>
      <c r="D5" s="6" t="s">
        <v>28</v>
      </c>
      <c r="E5" s="3" t="s">
        <v>29</v>
      </c>
      <c r="F5" s="3">
        <v>144</v>
      </c>
      <c r="G5" s="3" t="str">
        <f>VLOOKUP(Table1[[#This Row],[Customer ID]],'Customer Info'!A$4:C$12,2,FALSE)</f>
        <v>Affinity</v>
      </c>
      <c r="H5" t="s">
        <v>17</v>
      </c>
      <c r="I5" t="s">
        <v>30</v>
      </c>
      <c r="J5" t="s">
        <v>31</v>
      </c>
      <c r="K5">
        <v>30</v>
      </c>
      <c r="L5" s="19">
        <v>235</v>
      </c>
      <c r="M5" s="5">
        <v>7050</v>
      </c>
      <c r="N5" t="str">
        <f>IF(Table1[[#This Row],[Number]]&gt;=20,"Yes","No")</f>
        <v>Yes</v>
      </c>
      <c r="O5" s="5">
        <f>IF(Table1[[#This Row],[Number]]&gt;=20,Table1[[#This Row],[Total]]*0.95,Table1[[#This Row],[Total]])</f>
        <v>6697.5</v>
      </c>
    </row>
    <row r="6" spans="1:15" x14ac:dyDescent="0.3">
      <c r="A6">
        <v>5</v>
      </c>
      <c r="B6" s="2">
        <v>43842</v>
      </c>
      <c r="C6" s="3" t="s">
        <v>14</v>
      </c>
      <c r="D6" s="6" t="s">
        <v>15</v>
      </c>
      <c r="E6" s="3" t="s">
        <v>16</v>
      </c>
      <c r="F6" s="3">
        <v>166</v>
      </c>
      <c r="G6" s="3" t="str">
        <f>VLOOKUP(Table1[[#This Row],[Customer ID]],'Customer Info'!A$4:C$12,2,FALSE)</f>
        <v>Port Royale</v>
      </c>
      <c r="H6" t="s">
        <v>32</v>
      </c>
      <c r="I6" t="s">
        <v>33</v>
      </c>
      <c r="J6" t="s">
        <v>34</v>
      </c>
      <c r="K6">
        <v>32</v>
      </c>
      <c r="L6" s="19">
        <v>295</v>
      </c>
      <c r="M6" s="5">
        <v>9440</v>
      </c>
      <c r="N6" t="str">
        <f>IF(Table1[[#This Row],[Number]]&gt;=20,"Yes","No")</f>
        <v>Yes</v>
      </c>
      <c r="O6" s="5">
        <f>IF(Table1[[#This Row],[Number]]&gt;=20,Table1[[#This Row],[Total]]*0.95,Table1[[#This Row],[Total]])</f>
        <v>8968</v>
      </c>
    </row>
    <row r="7" spans="1:15" x14ac:dyDescent="0.3">
      <c r="A7">
        <v>6</v>
      </c>
      <c r="B7" s="2">
        <v>43845</v>
      </c>
      <c r="C7" s="3" t="s">
        <v>14</v>
      </c>
      <c r="D7" s="6" t="s">
        <v>35</v>
      </c>
      <c r="E7" s="3" t="s">
        <v>16</v>
      </c>
      <c r="F7" s="3">
        <v>136</v>
      </c>
      <c r="G7" s="3" t="str">
        <f>VLOOKUP(Table1[[#This Row],[Customer ID]],'Customer Info'!A$4:C$12,2,FALSE)</f>
        <v>Telmark</v>
      </c>
      <c r="H7" t="s">
        <v>26</v>
      </c>
      <c r="I7" t="s">
        <v>30</v>
      </c>
      <c r="J7" t="s">
        <v>36</v>
      </c>
      <c r="K7">
        <v>14</v>
      </c>
      <c r="L7" s="19">
        <v>350</v>
      </c>
      <c r="M7" s="5">
        <v>4900</v>
      </c>
      <c r="N7" t="str">
        <f>IF(Table1[[#This Row],[Number]]&gt;=20,"Yes","No")</f>
        <v>No</v>
      </c>
      <c r="O7" s="5">
        <f>IF(Table1[[#This Row],[Number]]&gt;=20,Table1[[#This Row],[Total]]*0.95,Table1[[#This Row],[Total]])</f>
        <v>4900</v>
      </c>
    </row>
    <row r="8" spans="1:15" x14ac:dyDescent="0.3">
      <c r="A8">
        <v>7</v>
      </c>
      <c r="B8" s="2">
        <v>43848</v>
      </c>
      <c r="C8" s="3" t="s">
        <v>14</v>
      </c>
      <c r="D8" s="6" t="s">
        <v>37</v>
      </c>
      <c r="E8" s="3" t="s">
        <v>29</v>
      </c>
      <c r="F8" s="3">
        <v>152</v>
      </c>
      <c r="G8" s="3" t="str">
        <f>VLOOKUP(Table1[[#This Row],[Customer ID]],'Customer Info'!A$4:C$12,2,FALSE)</f>
        <v>Secspace</v>
      </c>
      <c r="H8" t="s">
        <v>38</v>
      </c>
      <c r="I8" t="s">
        <v>39</v>
      </c>
      <c r="J8" t="s">
        <v>40</v>
      </c>
      <c r="K8">
        <v>8</v>
      </c>
      <c r="L8" s="19">
        <v>375</v>
      </c>
      <c r="M8" s="5">
        <v>3000</v>
      </c>
      <c r="N8" t="str">
        <f>IF(Table1[[#This Row],[Number]]&gt;=20,"Yes","No")</f>
        <v>No</v>
      </c>
      <c r="O8" s="5">
        <f>IF(Table1[[#This Row],[Number]]&gt;=20,Table1[[#This Row],[Total]]*0.95,Table1[[#This Row],[Total]])</f>
        <v>3000</v>
      </c>
    </row>
    <row r="9" spans="1:15" x14ac:dyDescent="0.3">
      <c r="A9">
        <v>8</v>
      </c>
      <c r="B9" s="2">
        <v>43852</v>
      </c>
      <c r="C9" s="3" t="s">
        <v>14</v>
      </c>
      <c r="D9" s="6" t="s">
        <v>20</v>
      </c>
      <c r="E9" s="3" t="s">
        <v>21</v>
      </c>
      <c r="F9" s="3">
        <v>132</v>
      </c>
      <c r="G9" s="3" t="str">
        <f>VLOOKUP(Table1[[#This Row],[Customer ID]],'Customer Info'!A$4:C$12,2,FALSE)</f>
        <v>Bankia</v>
      </c>
      <c r="H9" t="s">
        <v>17</v>
      </c>
      <c r="I9" t="s">
        <v>30</v>
      </c>
      <c r="J9" t="s">
        <v>31</v>
      </c>
      <c r="K9">
        <v>22</v>
      </c>
      <c r="L9" s="19">
        <v>235</v>
      </c>
      <c r="M9" s="5">
        <v>5170</v>
      </c>
      <c r="N9" t="str">
        <f>IF(Table1[[#This Row],[Number]]&gt;=20,"Yes","No")</f>
        <v>Yes</v>
      </c>
      <c r="O9" s="5">
        <f>IF(Table1[[#This Row],[Number]]&gt;=20,Table1[[#This Row],[Total]]*0.95,Table1[[#This Row],[Total]])</f>
        <v>4911.5</v>
      </c>
    </row>
    <row r="10" spans="1:15" x14ac:dyDescent="0.3">
      <c r="A10">
        <v>9</v>
      </c>
      <c r="B10" s="2">
        <v>43852</v>
      </c>
      <c r="C10" s="3" t="s">
        <v>14</v>
      </c>
      <c r="D10" s="6" t="s">
        <v>25</v>
      </c>
      <c r="E10" s="3" t="s">
        <v>21</v>
      </c>
      <c r="F10" s="3">
        <v>136</v>
      </c>
      <c r="G10" s="3" t="str">
        <f>VLOOKUP(Table1[[#This Row],[Customer ID]],'Customer Info'!A$4:C$12,2,FALSE)</f>
        <v>Telmark</v>
      </c>
      <c r="H10" t="s">
        <v>22</v>
      </c>
      <c r="I10" t="s">
        <v>30</v>
      </c>
      <c r="J10" t="s">
        <v>41</v>
      </c>
      <c r="K10">
        <v>40</v>
      </c>
      <c r="L10" s="19">
        <v>260</v>
      </c>
      <c r="M10" s="5">
        <v>10400</v>
      </c>
      <c r="N10" t="str">
        <f>IF(Table1[[#This Row],[Number]]&gt;=20,"Yes","No")</f>
        <v>Yes</v>
      </c>
      <c r="O10" s="5">
        <f>IF(Table1[[#This Row],[Number]]&gt;=20,Table1[[#This Row],[Total]]*0.95,Table1[[#This Row],[Total]])</f>
        <v>9880</v>
      </c>
    </row>
    <row r="11" spans="1:15" x14ac:dyDescent="0.3">
      <c r="A11">
        <v>10</v>
      </c>
      <c r="B11" s="2">
        <v>43856</v>
      </c>
      <c r="C11" s="3" t="s">
        <v>14</v>
      </c>
      <c r="D11" s="6" t="s">
        <v>15</v>
      </c>
      <c r="E11" s="3" t="s">
        <v>16</v>
      </c>
      <c r="F11" s="3">
        <v>166</v>
      </c>
      <c r="G11" s="3" t="str">
        <f>VLOOKUP(Table1[[#This Row],[Customer ID]],'Customer Info'!A$4:C$12,2,FALSE)</f>
        <v>Port Royale</v>
      </c>
      <c r="H11" t="s">
        <v>26</v>
      </c>
      <c r="I11" t="s">
        <v>18</v>
      </c>
      <c r="J11" t="s">
        <v>27</v>
      </c>
      <c r="K11">
        <v>25</v>
      </c>
      <c r="L11" s="19">
        <v>350</v>
      </c>
      <c r="M11" s="5">
        <v>8750</v>
      </c>
      <c r="N11" t="str">
        <f>IF(Table1[[#This Row],[Number]]&gt;=20,"Yes","No")</f>
        <v>Yes</v>
      </c>
      <c r="O11" s="5">
        <f>IF(Table1[[#This Row],[Number]]&gt;=20,Table1[[#This Row],[Total]]*0.95,Table1[[#This Row],[Total]])</f>
        <v>8312.5</v>
      </c>
    </row>
    <row r="12" spans="1:15" x14ac:dyDescent="0.3">
      <c r="A12">
        <v>11</v>
      </c>
      <c r="B12" s="2">
        <v>43858</v>
      </c>
      <c r="C12" s="3" t="s">
        <v>14</v>
      </c>
      <c r="D12" s="6" t="s">
        <v>37</v>
      </c>
      <c r="E12" s="3" t="s">
        <v>29</v>
      </c>
      <c r="F12" s="3">
        <v>157</v>
      </c>
      <c r="G12" s="3" t="str">
        <f>VLOOKUP(Table1[[#This Row],[Customer ID]],'Customer Info'!A$4:C$12,2,FALSE)</f>
        <v>MarkPlus</v>
      </c>
      <c r="H12" t="s">
        <v>26</v>
      </c>
      <c r="I12" t="s">
        <v>18</v>
      </c>
      <c r="J12" t="s">
        <v>27</v>
      </c>
      <c r="K12">
        <v>33</v>
      </c>
      <c r="L12" s="19">
        <v>350</v>
      </c>
      <c r="M12" s="5">
        <v>11550</v>
      </c>
      <c r="N12" t="str">
        <f>IF(Table1[[#This Row],[Number]]&gt;=20,"Yes","No")</f>
        <v>Yes</v>
      </c>
      <c r="O12" s="5">
        <f>IF(Table1[[#This Row],[Number]]&gt;=20,Table1[[#This Row],[Total]]*0.95,Table1[[#This Row],[Total]])</f>
        <v>10972.5</v>
      </c>
    </row>
    <row r="13" spans="1:15" x14ac:dyDescent="0.3">
      <c r="A13">
        <v>12</v>
      </c>
      <c r="B13" s="2">
        <v>43865</v>
      </c>
      <c r="C13" s="3" t="s">
        <v>42</v>
      </c>
      <c r="D13" s="6" t="s">
        <v>28</v>
      </c>
      <c r="E13" s="3" t="s">
        <v>29</v>
      </c>
      <c r="F13" s="3">
        <v>178</v>
      </c>
      <c r="G13" s="3" t="str">
        <f>VLOOKUP(Table1[[#This Row],[Customer ID]],'Customer Info'!A$4:C$12,2,FALSE)</f>
        <v>Vento</v>
      </c>
      <c r="H13" t="s">
        <v>32</v>
      </c>
      <c r="I13" t="s">
        <v>39</v>
      </c>
      <c r="J13" t="s">
        <v>43</v>
      </c>
      <c r="K13">
        <v>15</v>
      </c>
      <c r="L13" s="19">
        <v>295</v>
      </c>
      <c r="M13" s="5">
        <v>4425</v>
      </c>
      <c r="N13" t="str">
        <f>IF(Table1[[#This Row],[Number]]&gt;=20,"Yes","No")</f>
        <v>No</v>
      </c>
      <c r="O13" s="5">
        <f>IF(Table1[[#This Row],[Number]]&gt;=20,Table1[[#This Row],[Total]]*0.95,Table1[[#This Row],[Total]])</f>
        <v>4425</v>
      </c>
    </row>
    <row r="14" spans="1:15" x14ac:dyDescent="0.3">
      <c r="A14">
        <v>13</v>
      </c>
      <c r="B14" s="2">
        <v>43868</v>
      </c>
      <c r="C14" s="3" t="s">
        <v>42</v>
      </c>
      <c r="D14" s="6" t="s">
        <v>15</v>
      </c>
      <c r="E14" s="3" t="s">
        <v>16</v>
      </c>
      <c r="F14" s="3">
        <v>180</v>
      </c>
      <c r="G14" s="3" t="str">
        <f>VLOOKUP(Table1[[#This Row],[Customer ID]],'Customer Info'!A$4:C$12,2,FALSE)</f>
        <v>Milago</v>
      </c>
      <c r="H14" t="s">
        <v>38</v>
      </c>
      <c r="I14" t="s">
        <v>33</v>
      </c>
      <c r="J14" t="s">
        <v>44</v>
      </c>
      <c r="K14">
        <v>10</v>
      </c>
      <c r="L14" s="19">
        <v>375</v>
      </c>
      <c r="M14" s="5">
        <v>3750</v>
      </c>
      <c r="N14" t="str">
        <f>IF(Table1[[#This Row],[Number]]&gt;=20,"Yes","No")</f>
        <v>No</v>
      </c>
      <c r="O14" s="5">
        <f>IF(Table1[[#This Row],[Number]]&gt;=20,Table1[[#This Row],[Total]]*0.95,Table1[[#This Row],[Total]])</f>
        <v>3750</v>
      </c>
    </row>
    <row r="15" spans="1:15" x14ac:dyDescent="0.3">
      <c r="A15">
        <v>14</v>
      </c>
      <c r="B15" s="2">
        <v>43869</v>
      </c>
      <c r="C15" s="3" t="s">
        <v>42</v>
      </c>
      <c r="D15" s="6" t="s">
        <v>45</v>
      </c>
      <c r="E15" s="3" t="s">
        <v>21</v>
      </c>
      <c r="F15" s="3">
        <v>132</v>
      </c>
      <c r="G15" s="3" t="str">
        <f>VLOOKUP(Table1[[#This Row],[Customer ID]],'Customer Info'!A$4:C$12,2,FALSE)</f>
        <v>Bankia</v>
      </c>
      <c r="H15" t="s">
        <v>22</v>
      </c>
      <c r="I15" t="s">
        <v>30</v>
      </c>
      <c r="J15" t="s">
        <v>41</v>
      </c>
      <c r="K15">
        <v>45</v>
      </c>
      <c r="L15" s="19">
        <v>260</v>
      </c>
      <c r="M15" s="5">
        <v>11700</v>
      </c>
      <c r="N15" t="str">
        <f>IF(Table1[[#This Row],[Number]]&gt;=20,"Yes","No")</f>
        <v>Yes</v>
      </c>
      <c r="O15" s="5">
        <f>IF(Table1[[#This Row],[Number]]&gt;=20,Table1[[#This Row],[Total]]*0.95,Table1[[#This Row],[Total]])</f>
        <v>11115</v>
      </c>
    </row>
    <row r="16" spans="1:15" x14ac:dyDescent="0.3">
      <c r="A16">
        <v>15</v>
      </c>
      <c r="B16" s="2">
        <v>43871</v>
      </c>
      <c r="C16" s="3" t="s">
        <v>42</v>
      </c>
      <c r="D16" s="6" t="s">
        <v>20</v>
      </c>
      <c r="E16" s="3" t="s">
        <v>21</v>
      </c>
      <c r="F16" s="3">
        <v>180</v>
      </c>
      <c r="G16" s="3" t="str">
        <f>VLOOKUP(Table1[[#This Row],[Customer ID]],'Customer Info'!A$4:C$12,2,FALSE)</f>
        <v>Milago</v>
      </c>
      <c r="H16" t="s">
        <v>26</v>
      </c>
      <c r="I16" t="s">
        <v>39</v>
      </c>
      <c r="J16" t="s">
        <v>46</v>
      </c>
      <c r="K16">
        <v>32</v>
      </c>
      <c r="L16" s="19">
        <v>350</v>
      </c>
      <c r="M16" s="5">
        <v>11200</v>
      </c>
      <c r="N16" t="str">
        <f>IF(Table1[[#This Row],[Number]]&gt;=20,"Yes","No")</f>
        <v>Yes</v>
      </c>
      <c r="O16" s="5">
        <f>IF(Table1[[#This Row],[Number]]&gt;=20,Table1[[#This Row],[Total]]*0.95,Table1[[#This Row],[Total]])</f>
        <v>10640</v>
      </c>
    </row>
    <row r="17" spans="1:15" x14ac:dyDescent="0.3">
      <c r="A17">
        <v>16</v>
      </c>
      <c r="B17" s="2">
        <v>43873</v>
      </c>
      <c r="C17" s="3" t="s">
        <v>42</v>
      </c>
      <c r="D17" s="6" t="s">
        <v>28</v>
      </c>
      <c r="E17" s="3" t="s">
        <v>29</v>
      </c>
      <c r="F17" s="3">
        <v>166</v>
      </c>
      <c r="G17" s="3" t="str">
        <f>VLOOKUP(Table1[[#This Row],[Customer ID]],'Customer Info'!A$4:C$12,2,FALSE)</f>
        <v>Port Royale</v>
      </c>
      <c r="H17" t="s">
        <v>26</v>
      </c>
      <c r="I17" t="s">
        <v>18</v>
      </c>
      <c r="J17" t="s">
        <v>27</v>
      </c>
      <c r="K17">
        <v>28</v>
      </c>
      <c r="L17" s="19">
        <v>350</v>
      </c>
      <c r="M17" s="5">
        <v>9800</v>
      </c>
      <c r="N17" t="str">
        <f>IF(Table1[[#This Row],[Number]]&gt;=20,"Yes","No")</f>
        <v>Yes</v>
      </c>
      <c r="O17" s="5">
        <f>IF(Table1[[#This Row],[Number]]&gt;=20,Table1[[#This Row],[Total]]*0.95,Table1[[#This Row],[Total]])</f>
        <v>9310</v>
      </c>
    </row>
    <row r="18" spans="1:15" x14ac:dyDescent="0.3">
      <c r="A18">
        <v>17</v>
      </c>
      <c r="B18" s="2">
        <v>43875</v>
      </c>
      <c r="C18" s="3" t="s">
        <v>42</v>
      </c>
      <c r="D18" s="6" t="s">
        <v>25</v>
      </c>
      <c r="E18" s="3" t="s">
        <v>21</v>
      </c>
      <c r="F18" s="3">
        <v>162</v>
      </c>
      <c r="G18" s="3" t="str">
        <f>VLOOKUP(Table1[[#This Row],[Customer ID]],'Customer Info'!A$4:C$12,2,FALSE)</f>
        <v>Cruise</v>
      </c>
      <c r="H18" t="s">
        <v>47</v>
      </c>
      <c r="I18" t="s">
        <v>23</v>
      </c>
      <c r="J18" t="s">
        <v>48</v>
      </c>
      <c r="K18">
        <v>10</v>
      </c>
      <c r="L18" s="19">
        <v>220</v>
      </c>
      <c r="M18" s="5">
        <v>2200</v>
      </c>
      <c r="N18" t="str">
        <f>IF(Table1[[#This Row],[Number]]&gt;=20,"Yes","No")</f>
        <v>No</v>
      </c>
      <c r="O18" s="5">
        <f>IF(Table1[[#This Row],[Number]]&gt;=20,Table1[[#This Row],[Total]]*0.95,Table1[[#This Row],[Total]])</f>
        <v>2200</v>
      </c>
    </row>
    <row r="19" spans="1:15" x14ac:dyDescent="0.3">
      <c r="A19">
        <v>18</v>
      </c>
      <c r="B19" s="2">
        <v>43876</v>
      </c>
      <c r="C19" s="3" t="s">
        <v>42</v>
      </c>
      <c r="D19" s="6" t="s">
        <v>15</v>
      </c>
      <c r="E19" s="3" t="s">
        <v>16</v>
      </c>
      <c r="F19" s="3">
        <v>136</v>
      </c>
      <c r="G19" s="3" t="str">
        <f>VLOOKUP(Table1[[#This Row],[Customer ID]],'Customer Info'!A$4:C$12,2,FALSE)</f>
        <v>Telmark</v>
      </c>
      <c r="H19" t="s">
        <v>22</v>
      </c>
      <c r="I19" t="s">
        <v>30</v>
      </c>
      <c r="J19" t="s">
        <v>41</v>
      </c>
      <c r="K19">
        <v>16</v>
      </c>
      <c r="L19" s="19">
        <v>260</v>
      </c>
      <c r="M19" s="5">
        <v>4160</v>
      </c>
      <c r="N19" t="str">
        <f>IF(Table1[[#This Row],[Number]]&gt;=20,"Yes","No")</f>
        <v>No</v>
      </c>
      <c r="O19" s="5">
        <f>IF(Table1[[#This Row],[Number]]&gt;=20,Table1[[#This Row],[Total]]*0.95,Table1[[#This Row],[Total]])</f>
        <v>4160</v>
      </c>
    </row>
    <row r="20" spans="1:15" x14ac:dyDescent="0.3">
      <c r="A20">
        <v>19</v>
      </c>
      <c r="B20" s="2">
        <v>43880</v>
      </c>
      <c r="C20" s="3" t="s">
        <v>42</v>
      </c>
      <c r="D20" s="6" t="s">
        <v>37</v>
      </c>
      <c r="E20" s="3" t="s">
        <v>29</v>
      </c>
      <c r="F20" s="3">
        <v>132</v>
      </c>
      <c r="G20" s="3" t="str">
        <f>VLOOKUP(Table1[[#This Row],[Customer ID]],'Customer Info'!A$4:C$12,2,FALSE)</f>
        <v>Bankia</v>
      </c>
      <c r="H20" t="s">
        <v>17</v>
      </c>
      <c r="I20" t="s">
        <v>30</v>
      </c>
      <c r="J20" t="s">
        <v>31</v>
      </c>
      <c r="K20">
        <v>35</v>
      </c>
      <c r="L20" s="19">
        <v>235</v>
      </c>
      <c r="M20" s="5">
        <v>8225</v>
      </c>
      <c r="N20" t="str">
        <f>IF(Table1[[#This Row],[Number]]&gt;=20,"Yes","No")</f>
        <v>Yes</v>
      </c>
      <c r="O20" s="5">
        <f>IF(Table1[[#This Row],[Number]]&gt;=20,Table1[[#This Row],[Total]]*0.95,Table1[[#This Row],[Total]])</f>
        <v>7813.75</v>
      </c>
    </row>
    <row r="21" spans="1:15" x14ac:dyDescent="0.3">
      <c r="A21">
        <v>20</v>
      </c>
      <c r="B21" s="2">
        <v>43882</v>
      </c>
      <c r="C21" s="3" t="s">
        <v>42</v>
      </c>
      <c r="D21" s="6" t="s">
        <v>20</v>
      </c>
      <c r="E21" s="3" t="s">
        <v>21</v>
      </c>
      <c r="F21" s="3">
        <v>132</v>
      </c>
      <c r="G21" s="3" t="str">
        <f>VLOOKUP(Table1[[#This Row],[Customer ID]],'Customer Info'!A$4:C$12,2,FALSE)</f>
        <v>Bankia</v>
      </c>
      <c r="H21" t="s">
        <v>32</v>
      </c>
      <c r="I21" t="s">
        <v>18</v>
      </c>
      <c r="J21" t="s">
        <v>49</v>
      </c>
      <c r="K21">
        <v>12</v>
      </c>
      <c r="L21" s="19">
        <v>295</v>
      </c>
      <c r="M21" s="5">
        <v>3540</v>
      </c>
      <c r="N21" t="str">
        <f>IF(Table1[[#This Row],[Number]]&gt;=20,"Yes","No")</f>
        <v>No</v>
      </c>
      <c r="O21" s="5">
        <f>IF(Table1[[#This Row],[Number]]&gt;=20,Table1[[#This Row],[Total]]*0.95,Table1[[#This Row],[Total]])</f>
        <v>3540</v>
      </c>
    </row>
    <row r="22" spans="1:15" x14ac:dyDescent="0.3">
      <c r="A22">
        <v>21</v>
      </c>
      <c r="B22" s="2">
        <v>43887</v>
      </c>
      <c r="C22" s="3" t="s">
        <v>42</v>
      </c>
      <c r="D22" s="6" t="s">
        <v>28</v>
      </c>
      <c r="E22" s="3" t="s">
        <v>29</v>
      </c>
      <c r="F22" s="3">
        <v>136</v>
      </c>
      <c r="G22" s="3" t="str">
        <f>VLOOKUP(Table1[[#This Row],[Customer ID]],'Customer Info'!A$4:C$12,2,FALSE)</f>
        <v>Telmark</v>
      </c>
      <c r="H22" t="s">
        <v>38</v>
      </c>
      <c r="I22" t="s">
        <v>33</v>
      </c>
      <c r="J22" t="s">
        <v>44</v>
      </c>
      <c r="K22">
        <v>40</v>
      </c>
      <c r="L22" s="19">
        <v>375</v>
      </c>
      <c r="M22" s="5">
        <v>15000</v>
      </c>
      <c r="N22" t="str">
        <f>IF(Table1[[#This Row],[Number]]&gt;=20,"Yes","No")</f>
        <v>Yes</v>
      </c>
      <c r="O22" s="5">
        <f>IF(Table1[[#This Row],[Number]]&gt;=20,Table1[[#This Row],[Total]]*0.95,Table1[[#This Row],[Total]])</f>
        <v>14250</v>
      </c>
    </row>
    <row r="23" spans="1:15" x14ac:dyDescent="0.3">
      <c r="A23">
        <v>22</v>
      </c>
      <c r="B23" s="2">
        <v>43889</v>
      </c>
      <c r="C23" s="3" t="s">
        <v>42</v>
      </c>
      <c r="D23" s="6" t="s">
        <v>35</v>
      </c>
      <c r="E23" s="3" t="s">
        <v>16</v>
      </c>
      <c r="F23" s="3">
        <v>144</v>
      </c>
      <c r="G23" s="3" t="str">
        <f>VLOOKUP(Table1[[#This Row],[Customer ID]],'Customer Info'!A$4:C$12,2,FALSE)</f>
        <v>Affinity</v>
      </c>
      <c r="H23" t="s">
        <v>26</v>
      </c>
      <c r="I23" t="s">
        <v>30</v>
      </c>
      <c r="J23" t="s">
        <v>36</v>
      </c>
      <c r="K23">
        <v>10</v>
      </c>
      <c r="L23" s="19">
        <v>350</v>
      </c>
      <c r="M23" s="5">
        <v>3500</v>
      </c>
      <c r="N23" t="str">
        <f>IF(Table1[[#This Row],[Number]]&gt;=20,"Yes","No")</f>
        <v>No</v>
      </c>
      <c r="O23" s="5">
        <f>IF(Table1[[#This Row],[Number]]&gt;=20,Table1[[#This Row],[Total]]*0.95,Table1[[#This Row],[Total]])</f>
        <v>3500</v>
      </c>
    </row>
    <row r="24" spans="1:15" x14ac:dyDescent="0.3">
      <c r="A24">
        <v>23</v>
      </c>
      <c r="B24" s="2">
        <v>43891</v>
      </c>
      <c r="C24" s="3" t="s">
        <v>50</v>
      </c>
      <c r="D24" s="6" t="s">
        <v>25</v>
      </c>
      <c r="E24" s="3" t="s">
        <v>21</v>
      </c>
      <c r="F24" s="3">
        <v>132</v>
      </c>
      <c r="G24" s="3" t="str">
        <f>VLOOKUP(Table1[[#This Row],[Customer ID]],'Customer Info'!A$4:C$12,2,FALSE)</f>
        <v>Bankia</v>
      </c>
      <c r="H24" t="s">
        <v>38</v>
      </c>
      <c r="I24" t="s">
        <v>18</v>
      </c>
      <c r="J24" t="s">
        <v>51</v>
      </c>
      <c r="K24">
        <v>25</v>
      </c>
      <c r="L24" s="19">
        <v>375</v>
      </c>
      <c r="M24" s="5">
        <v>9375</v>
      </c>
      <c r="N24" t="str">
        <f>IF(Table1[[#This Row],[Number]]&gt;=20,"Yes","No")</f>
        <v>Yes</v>
      </c>
      <c r="O24" s="5">
        <f>IF(Table1[[#This Row],[Number]]&gt;=20,Table1[[#This Row],[Total]]*0.95,Table1[[#This Row],[Total]])</f>
        <v>8906.25</v>
      </c>
    </row>
    <row r="25" spans="1:15" x14ac:dyDescent="0.3">
      <c r="A25">
        <v>24</v>
      </c>
      <c r="B25" s="2">
        <v>43894</v>
      </c>
      <c r="C25" s="3" t="s">
        <v>50</v>
      </c>
      <c r="D25" s="6" t="s">
        <v>45</v>
      </c>
      <c r="E25" s="3" t="s">
        <v>21</v>
      </c>
      <c r="F25" s="3">
        <v>162</v>
      </c>
      <c r="G25" s="3" t="str">
        <f>VLOOKUP(Table1[[#This Row],[Customer ID]],'Customer Info'!A$4:C$12,2,FALSE)</f>
        <v>Cruise</v>
      </c>
      <c r="H25" t="s">
        <v>22</v>
      </c>
      <c r="I25" t="s">
        <v>18</v>
      </c>
      <c r="J25" t="s">
        <v>52</v>
      </c>
      <c r="K25">
        <v>50</v>
      </c>
      <c r="L25" s="19">
        <v>260</v>
      </c>
      <c r="M25" s="5">
        <v>13000</v>
      </c>
      <c r="N25" t="str">
        <f>IF(Table1[[#This Row],[Number]]&gt;=20,"Yes","No")</f>
        <v>Yes</v>
      </c>
      <c r="O25" s="5">
        <f>IF(Table1[[#This Row],[Number]]&gt;=20,Table1[[#This Row],[Total]]*0.95,Table1[[#This Row],[Total]])</f>
        <v>12350</v>
      </c>
    </row>
    <row r="26" spans="1:15" x14ac:dyDescent="0.3">
      <c r="A26">
        <v>25</v>
      </c>
      <c r="B26" s="2">
        <v>43897</v>
      </c>
      <c r="C26" s="3" t="s">
        <v>50</v>
      </c>
      <c r="D26" s="6" t="s">
        <v>20</v>
      </c>
      <c r="E26" s="3" t="s">
        <v>21</v>
      </c>
      <c r="F26" s="3">
        <v>180</v>
      </c>
      <c r="G26" s="3" t="str">
        <f>VLOOKUP(Table1[[#This Row],[Customer ID]],'Customer Info'!A$4:C$12,2,FALSE)</f>
        <v>Milago</v>
      </c>
      <c r="H26" t="s">
        <v>17</v>
      </c>
      <c r="I26" t="s">
        <v>39</v>
      </c>
      <c r="J26" t="s">
        <v>53</v>
      </c>
      <c r="K26">
        <v>22</v>
      </c>
      <c r="L26" s="19">
        <v>235</v>
      </c>
      <c r="M26" s="5">
        <v>5170</v>
      </c>
      <c r="N26" t="str">
        <f>IF(Table1[[#This Row],[Number]]&gt;=20,"Yes","No")</f>
        <v>Yes</v>
      </c>
      <c r="O26" s="5">
        <f>IF(Table1[[#This Row],[Number]]&gt;=20,Table1[[#This Row],[Total]]*0.95,Table1[[#This Row],[Total]])</f>
        <v>4911.5</v>
      </c>
    </row>
    <row r="27" spans="1:15" x14ac:dyDescent="0.3">
      <c r="A27">
        <v>26</v>
      </c>
      <c r="B27" s="2">
        <v>43899</v>
      </c>
      <c r="C27" s="3" t="s">
        <v>50</v>
      </c>
      <c r="D27" s="6" t="s">
        <v>15</v>
      </c>
      <c r="E27" s="3" t="s">
        <v>16</v>
      </c>
      <c r="F27" s="3">
        <v>144</v>
      </c>
      <c r="G27" s="3" t="str">
        <f>VLOOKUP(Table1[[#This Row],[Customer ID]],'Customer Info'!A$4:C$12,2,FALSE)</f>
        <v>Affinity</v>
      </c>
      <c r="H27" t="s">
        <v>32</v>
      </c>
      <c r="I27" t="s">
        <v>30</v>
      </c>
      <c r="J27" t="s">
        <v>54</v>
      </c>
      <c r="K27">
        <v>15</v>
      </c>
      <c r="L27" s="19">
        <v>295</v>
      </c>
      <c r="M27" s="5">
        <v>4425</v>
      </c>
      <c r="N27" t="str">
        <f>IF(Table1[[#This Row],[Number]]&gt;=20,"Yes","No")</f>
        <v>No</v>
      </c>
      <c r="O27" s="5">
        <f>IF(Table1[[#This Row],[Number]]&gt;=20,Table1[[#This Row],[Total]]*0.95,Table1[[#This Row],[Total]])</f>
        <v>4425</v>
      </c>
    </row>
    <row r="28" spans="1:15" x14ac:dyDescent="0.3">
      <c r="A28">
        <v>27</v>
      </c>
      <c r="B28" s="2">
        <v>43901</v>
      </c>
      <c r="C28" s="3" t="s">
        <v>50</v>
      </c>
      <c r="D28" s="6" t="s">
        <v>35</v>
      </c>
      <c r="E28" s="3" t="s">
        <v>16</v>
      </c>
      <c r="F28" s="3">
        <v>166</v>
      </c>
      <c r="G28" s="3" t="str">
        <f>VLOOKUP(Table1[[#This Row],[Customer ID]],'Customer Info'!A$4:C$12,2,FALSE)</f>
        <v>Port Royale</v>
      </c>
      <c r="H28" t="s">
        <v>47</v>
      </c>
      <c r="I28" t="s">
        <v>39</v>
      </c>
      <c r="J28" t="s">
        <v>55</v>
      </c>
      <c r="K28">
        <v>10</v>
      </c>
      <c r="L28" s="19">
        <v>220</v>
      </c>
      <c r="M28" s="5">
        <v>2200</v>
      </c>
      <c r="N28" t="str">
        <f>IF(Table1[[#This Row],[Number]]&gt;=20,"Yes","No")</f>
        <v>No</v>
      </c>
      <c r="O28" s="5">
        <f>IF(Table1[[#This Row],[Number]]&gt;=20,Table1[[#This Row],[Total]]*0.95,Table1[[#This Row],[Total]])</f>
        <v>2200</v>
      </c>
    </row>
    <row r="29" spans="1:15" x14ac:dyDescent="0.3">
      <c r="A29">
        <v>28</v>
      </c>
      <c r="B29" s="2">
        <v>43902</v>
      </c>
      <c r="C29" s="3" t="s">
        <v>50</v>
      </c>
      <c r="D29" s="6" t="s">
        <v>28</v>
      </c>
      <c r="E29" s="3" t="s">
        <v>29</v>
      </c>
      <c r="F29" s="3">
        <v>178</v>
      </c>
      <c r="G29" s="3" t="str">
        <f>VLOOKUP(Table1[[#This Row],[Customer ID]],'Customer Info'!A$4:C$12,2,FALSE)</f>
        <v>Vento</v>
      </c>
      <c r="H29" t="s">
        <v>26</v>
      </c>
      <c r="I29" t="s">
        <v>18</v>
      </c>
      <c r="J29" t="s">
        <v>27</v>
      </c>
      <c r="K29">
        <v>20</v>
      </c>
      <c r="L29" s="19">
        <v>350</v>
      </c>
      <c r="M29" s="5">
        <v>7000</v>
      </c>
      <c r="N29" t="str">
        <f>IF(Table1[[#This Row],[Number]]&gt;=20,"Yes","No")</f>
        <v>Yes</v>
      </c>
      <c r="O29" s="5">
        <f>IF(Table1[[#This Row],[Number]]&gt;=20,Table1[[#This Row],[Total]]*0.95,Table1[[#This Row],[Total]])</f>
        <v>6650</v>
      </c>
    </row>
    <row r="30" spans="1:15" x14ac:dyDescent="0.3">
      <c r="A30">
        <v>29</v>
      </c>
      <c r="B30" s="2">
        <v>43904</v>
      </c>
      <c r="C30" s="3" t="s">
        <v>50</v>
      </c>
      <c r="D30" s="6" t="s">
        <v>45</v>
      </c>
      <c r="E30" s="3" t="s">
        <v>21</v>
      </c>
      <c r="F30" s="3">
        <v>157</v>
      </c>
      <c r="G30" s="3" t="str">
        <f>VLOOKUP(Table1[[#This Row],[Customer ID]],'Customer Info'!A$4:C$12,2,FALSE)</f>
        <v>MarkPlus</v>
      </c>
      <c r="H30" t="s">
        <v>17</v>
      </c>
      <c r="I30" t="s">
        <v>33</v>
      </c>
      <c r="J30" t="s">
        <v>56</v>
      </c>
      <c r="K30">
        <v>14</v>
      </c>
      <c r="L30" s="19">
        <v>235</v>
      </c>
      <c r="M30" s="5">
        <v>3290</v>
      </c>
      <c r="N30" t="str">
        <f>IF(Table1[[#This Row],[Number]]&gt;=20,"Yes","No")</f>
        <v>No</v>
      </c>
      <c r="O30" s="5">
        <f>IF(Table1[[#This Row],[Number]]&gt;=20,Table1[[#This Row],[Total]]*0.95,Table1[[#This Row],[Total]])</f>
        <v>3290</v>
      </c>
    </row>
    <row r="31" spans="1:15" x14ac:dyDescent="0.3">
      <c r="A31">
        <v>30</v>
      </c>
      <c r="B31" s="2">
        <v>43908</v>
      </c>
      <c r="C31" s="3" t="s">
        <v>50</v>
      </c>
      <c r="D31" s="6" t="s">
        <v>20</v>
      </c>
      <c r="E31" s="3" t="s">
        <v>21</v>
      </c>
      <c r="F31" s="3">
        <v>152</v>
      </c>
      <c r="G31" s="3" t="str">
        <f>VLOOKUP(Table1[[#This Row],[Customer ID]],'Customer Info'!A$4:C$12,2,FALSE)</f>
        <v>Secspace</v>
      </c>
      <c r="H31" t="s">
        <v>47</v>
      </c>
      <c r="I31" t="s">
        <v>33</v>
      </c>
      <c r="J31" t="s">
        <v>57</v>
      </c>
      <c r="K31">
        <v>28</v>
      </c>
      <c r="L31" s="19">
        <v>220</v>
      </c>
      <c r="M31" s="5">
        <v>6160</v>
      </c>
      <c r="N31" t="str">
        <f>IF(Table1[[#This Row],[Number]]&gt;=20,"Yes","No")</f>
        <v>Yes</v>
      </c>
      <c r="O31" s="5">
        <f>IF(Table1[[#This Row],[Number]]&gt;=20,Table1[[#This Row],[Total]]*0.95,Table1[[#This Row],[Total]])</f>
        <v>5852</v>
      </c>
    </row>
    <row r="32" spans="1:15" x14ac:dyDescent="0.3">
      <c r="A32">
        <v>31</v>
      </c>
      <c r="B32" s="2">
        <v>43913</v>
      </c>
      <c r="C32" s="3" t="s">
        <v>50</v>
      </c>
      <c r="D32" s="6" t="s">
        <v>45</v>
      </c>
      <c r="E32" s="3" t="s">
        <v>21</v>
      </c>
      <c r="F32" s="3">
        <v>162</v>
      </c>
      <c r="G32" s="3" t="str">
        <f>VLOOKUP(Table1[[#This Row],[Customer ID]],'Customer Info'!A$4:C$12,2,FALSE)</f>
        <v>Cruise</v>
      </c>
      <c r="H32" t="s">
        <v>17</v>
      </c>
      <c r="I32" t="s">
        <v>18</v>
      </c>
      <c r="J32" t="s">
        <v>19</v>
      </c>
      <c r="K32">
        <v>12</v>
      </c>
      <c r="L32" s="19">
        <v>235</v>
      </c>
      <c r="M32" s="5">
        <v>2820</v>
      </c>
      <c r="N32" t="str">
        <f>IF(Table1[[#This Row],[Number]]&gt;=20,"Yes","No")</f>
        <v>No</v>
      </c>
      <c r="O32" s="5">
        <f>IF(Table1[[#This Row],[Number]]&gt;=20,Table1[[#This Row],[Total]]*0.95,Table1[[#This Row],[Total]])</f>
        <v>2820</v>
      </c>
    </row>
    <row r="33" spans="1:15" x14ac:dyDescent="0.3">
      <c r="A33">
        <v>32</v>
      </c>
      <c r="B33" s="2">
        <v>43914</v>
      </c>
      <c r="C33" s="3" t="s">
        <v>50</v>
      </c>
      <c r="D33" s="6" t="s">
        <v>15</v>
      </c>
      <c r="E33" s="3" t="s">
        <v>16</v>
      </c>
      <c r="F33" s="3">
        <v>180</v>
      </c>
      <c r="G33" s="3" t="str">
        <f>VLOOKUP(Table1[[#This Row],[Customer ID]],'Customer Info'!A$4:C$12,2,FALSE)</f>
        <v>Milago</v>
      </c>
      <c r="H33" t="s">
        <v>32</v>
      </c>
      <c r="I33" t="s">
        <v>39</v>
      </c>
      <c r="J33" t="s">
        <v>43</v>
      </c>
      <c r="K33">
        <v>35</v>
      </c>
      <c r="L33" s="19">
        <v>295</v>
      </c>
      <c r="M33" s="5">
        <v>10325</v>
      </c>
      <c r="N33" t="str">
        <f>IF(Table1[[#This Row],[Number]]&gt;=20,"Yes","No")</f>
        <v>Yes</v>
      </c>
      <c r="O33" s="5">
        <f>IF(Table1[[#This Row],[Number]]&gt;=20,Table1[[#This Row],[Total]]*0.95,Table1[[#This Row],[Total]])</f>
        <v>9808.75</v>
      </c>
    </row>
    <row r="34" spans="1:15" x14ac:dyDescent="0.3">
      <c r="A34">
        <v>33</v>
      </c>
      <c r="B34" s="2">
        <v>43916</v>
      </c>
      <c r="C34" s="3" t="s">
        <v>50</v>
      </c>
      <c r="D34" s="6" t="s">
        <v>28</v>
      </c>
      <c r="E34" s="3" t="s">
        <v>29</v>
      </c>
      <c r="F34" s="3">
        <v>178</v>
      </c>
      <c r="G34" s="3" t="str">
        <f>VLOOKUP(Table1[[#This Row],[Customer ID]],'Customer Info'!A$4:C$12,2,FALSE)</f>
        <v>Vento</v>
      </c>
      <c r="H34" t="s">
        <v>38</v>
      </c>
      <c r="I34" t="s">
        <v>39</v>
      </c>
      <c r="J34" t="s">
        <v>40</v>
      </c>
      <c r="K34">
        <v>20</v>
      </c>
      <c r="L34" s="19">
        <v>375</v>
      </c>
      <c r="M34" s="5">
        <v>7500</v>
      </c>
      <c r="N34" t="str">
        <f>IF(Table1[[#This Row],[Number]]&gt;=20,"Yes","No")</f>
        <v>Yes</v>
      </c>
      <c r="O34" s="5">
        <f>IF(Table1[[#This Row],[Number]]&gt;=20,Table1[[#This Row],[Total]]*0.95,Table1[[#This Row],[Total]])</f>
        <v>7125</v>
      </c>
    </row>
    <row r="35" spans="1:15" x14ac:dyDescent="0.3">
      <c r="A35">
        <v>34</v>
      </c>
      <c r="B35" s="2">
        <v>43918</v>
      </c>
      <c r="C35" s="3" t="s">
        <v>50</v>
      </c>
      <c r="D35" s="6" t="s">
        <v>35</v>
      </c>
      <c r="E35" s="3" t="s">
        <v>16</v>
      </c>
      <c r="F35" s="3">
        <v>152</v>
      </c>
      <c r="G35" s="3" t="str">
        <f>VLOOKUP(Table1[[#This Row],[Customer ID]],'Customer Info'!A$4:C$12,2,FALSE)</f>
        <v>Secspace</v>
      </c>
      <c r="H35" t="s">
        <v>47</v>
      </c>
      <c r="I35" t="s">
        <v>33</v>
      </c>
      <c r="J35" t="s">
        <v>57</v>
      </c>
      <c r="K35">
        <v>45</v>
      </c>
      <c r="L35" s="19">
        <v>220</v>
      </c>
      <c r="M35" s="5">
        <v>9900</v>
      </c>
      <c r="N35" t="str">
        <f>IF(Table1[[#This Row],[Number]]&gt;=20,"Yes","No")</f>
        <v>Yes</v>
      </c>
      <c r="O35" s="5">
        <f>IF(Table1[[#This Row],[Number]]&gt;=20,Table1[[#This Row],[Total]]*0.95,Table1[[#This Row],[Total]])</f>
        <v>9405</v>
      </c>
    </row>
    <row r="36" spans="1:15" x14ac:dyDescent="0.3">
      <c r="A36">
        <v>35</v>
      </c>
      <c r="B36" s="2">
        <v>43923</v>
      </c>
      <c r="C36" s="3" t="s">
        <v>58</v>
      </c>
      <c r="D36" s="6" t="s">
        <v>20</v>
      </c>
      <c r="E36" s="3" t="s">
        <v>21</v>
      </c>
      <c r="F36" s="3">
        <v>136</v>
      </c>
      <c r="G36" s="3" t="str">
        <f>VLOOKUP(Table1[[#This Row],[Customer ID]],'Customer Info'!A$4:C$12,2,FALSE)</f>
        <v>Telmark</v>
      </c>
      <c r="H36" t="s">
        <v>38</v>
      </c>
      <c r="I36" t="s">
        <v>18</v>
      </c>
      <c r="J36" t="s">
        <v>51</v>
      </c>
      <c r="K36">
        <v>15</v>
      </c>
      <c r="L36" s="19">
        <v>375</v>
      </c>
      <c r="M36" s="5">
        <v>5625</v>
      </c>
      <c r="N36" t="str">
        <f>IF(Table1[[#This Row],[Number]]&gt;=20,"Yes","No")</f>
        <v>No</v>
      </c>
      <c r="O36" s="5">
        <f>IF(Table1[[#This Row],[Number]]&gt;=20,Table1[[#This Row],[Total]]*0.95,Table1[[#This Row],[Total]])</f>
        <v>5625</v>
      </c>
    </row>
    <row r="37" spans="1:15" x14ac:dyDescent="0.3">
      <c r="A37">
        <v>36</v>
      </c>
      <c r="B37" s="2">
        <v>43927</v>
      </c>
      <c r="C37" s="3" t="s">
        <v>58</v>
      </c>
      <c r="D37" s="6" t="s">
        <v>45</v>
      </c>
      <c r="E37" s="3" t="s">
        <v>21</v>
      </c>
      <c r="F37" s="3">
        <v>132</v>
      </c>
      <c r="G37" s="3" t="str">
        <f>VLOOKUP(Table1[[#This Row],[Customer ID]],'Customer Info'!A$4:C$12,2,FALSE)</f>
        <v>Bankia</v>
      </c>
      <c r="H37" t="s">
        <v>26</v>
      </c>
      <c r="I37" t="s">
        <v>18</v>
      </c>
      <c r="J37" t="s">
        <v>27</v>
      </c>
      <c r="K37">
        <v>14</v>
      </c>
      <c r="L37" s="19">
        <v>350</v>
      </c>
      <c r="M37" s="5">
        <v>4900</v>
      </c>
      <c r="N37" t="str">
        <f>IF(Table1[[#This Row],[Number]]&gt;=20,"Yes","No")</f>
        <v>No</v>
      </c>
      <c r="O37" s="5">
        <f>IF(Table1[[#This Row],[Number]]&gt;=20,Table1[[#This Row],[Total]]*0.95,Table1[[#This Row],[Total]])</f>
        <v>4900</v>
      </c>
    </row>
    <row r="38" spans="1:15" x14ac:dyDescent="0.3">
      <c r="A38">
        <v>37</v>
      </c>
      <c r="B38" s="2">
        <v>43928</v>
      </c>
      <c r="C38" s="3" t="s">
        <v>58</v>
      </c>
      <c r="D38" s="6" t="s">
        <v>28</v>
      </c>
      <c r="E38" s="3" t="s">
        <v>29</v>
      </c>
      <c r="F38" s="3">
        <v>157</v>
      </c>
      <c r="G38" s="3" t="str">
        <f>VLOOKUP(Table1[[#This Row],[Customer ID]],'Customer Info'!A$4:C$12,2,FALSE)</f>
        <v>MarkPlus</v>
      </c>
      <c r="H38" t="s">
        <v>32</v>
      </c>
      <c r="I38" t="s">
        <v>33</v>
      </c>
      <c r="J38" t="s">
        <v>34</v>
      </c>
      <c r="K38">
        <v>32</v>
      </c>
      <c r="L38" s="19">
        <v>295</v>
      </c>
      <c r="M38" s="5">
        <v>9440</v>
      </c>
      <c r="N38" t="str">
        <f>IF(Table1[[#This Row],[Number]]&gt;=20,"Yes","No")</f>
        <v>Yes</v>
      </c>
      <c r="O38" s="5">
        <f>IF(Table1[[#This Row],[Number]]&gt;=20,Table1[[#This Row],[Total]]*0.95,Table1[[#This Row],[Total]])</f>
        <v>8968</v>
      </c>
    </row>
    <row r="39" spans="1:15" x14ac:dyDescent="0.3">
      <c r="A39">
        <v>38</v>
      </c>
      <c r="B39" s="2">
        <v>43932</v>
      </c>
      <c r="C39" s="3" t="s">
        <v>58</v>
      </c>
      <c r="D39" s="6" t="s">
        <v>25</v>
      </c>
      <c r="E39" s="3" t="s">
        <v>21</v>
      </c>
      <c r="F39" s="3">
        <v>132</v>
      </c>
      <c r="G39" s="3" t="str">
        <f>VLOOKUP(Table1[[#This Row],[Customer ID]],'Customer Info'!A$4:C$12,2,FALSE)</f>
        <v>Bankia</v>
      </c>
      <c r="H39" t="s">
        <v>22</v>
      </c>
      <c r="I39" t="s">
        <v>18</v>
      </c>
      <c r="J39" t="s">
        <v>52</v>
      </c>
      <c r="K39">
        <v>40</v>
      </c>
      <c r="L39" s="19">
        <v>260</v>
      </c>
      <c r="M39" s="5">
        <v>10400</v>
      </c>
      <c r="N39" t="str">
        <f>IF(Table1[[#This Row],[Number]]&gt;=20,"Yes","No")</f>
        <v>Yes</v>
      </c>
      <c r="O39" s="5">
        <f>IF(Table1[[#This Row],[Number]]&gt;=20,Table1[[#This Row],[Total]]*0.95,Table1[[#This Row],[Total]])</f>
        <v>9880</v>
      </c>
    </row>
    <row r="40" spans="1:15" x14ac:dyDescent="0.3">
      <c r="A40">
        <v>39</v>
      </c>
      <c r="B40" s="2">
        <v>43933</v>
      </c>
      <c r="C40" s="3" t="s">
        <v>58</v>
      </c>
      <c r="D40" s="6" t="s">
        <v>35</v>
      </c>
      <c r="E40" s="3" t="s">
        <v>16</v>
      </c>
      <c r="F40" s="3">
        <v>166</v>
      </c>
      <c r="G40" s="3" t="str">
        <f>VLOOKUP(Table1[[#This Row],[Customer ID]],'Customer Info'!A$4:C$12,2,FALSE)</f>
        <v>Port Royale</v>
      </c>
      <c r="H40" t="s">
        <v>17</v>
      </c>
      <c r="I40" t="s">
        <v>18</v>
      </c>
      <c r="J40" t="s">
        <v>19</v>
      </c>
      <c r="K40">
        <v>45</v>
      </c>
      <c r="L40" s="19">
        <v>235</v>
      </c>
      <c r="M40" s="5">
        <v>10575</v>
      </c>
      <c r="N40" t="str">
        <f>IF(Table1[[#This Row],[Number]]&gt;=20,"Yes","No")</f>
        <v>Yes</v>
      </c>
      <c r="O40" s="5">
        <f>IF(Table1[[#This Row],[Number]]&gt;=20,Table1[[#This Row],[Total]]*0.95,Table1[[#This Row],[Total]])</f>
        <v>10046.25</v>
      </c>
    </row>
    <row r="41" spans="1:15" x14ac:dyDescent="0.3">
      <c r="A41">
        <v>40</v>
      </c>
      <c r="B41" s="2">
        <v>43933</v>
      </c>
      <c r="C41" s="3" t="s">
        <v>58</v>
      </c>
      <c r="D41" s="6" t="s">
        <v>20</v>
      </c>
      <c r="E41" s="3" t="s">
        <v>21</v>
      </c>
      <c r="F41" s="3">
        <v>180</v>
      </c>
      <c r="G41" s="3" t="str">
        <f>VLOOKUP(Table1[[#This Row],[Customer ID]],'Customer Info'!A$4:C$12,2,FALSE)</f>
        <v>Milago</v>
      </c>
      <c r="H41" t="s">
        <v>47</v>
      </c>
      <c r="I41" t="s">
        <v>39</v>
      </c>
      <c r="J41" t="s">
        <v>55</v>
      </c>
      <c r="K41">
        <v>24</v>
      </c>
      <c r="L41" s="19">
        <v>220</v>
      </c>
      <c r="M41" s="5">
        <v>5280</v>
      </c>
      <c r="N41" t="str">
        <f>IF(Table1[[#This Row],[Number]]&gt;=20,"Yes","No")</f>
        <v>Yes</v>
      </c>
      <c r="O41" s="5">
        <f>IF(Table1[[#This Row],[Number]]&gt;=20,Table1[[#This Row],[Total]]*0.95,Table1[[#This Row],[Total]])</f>
        <v>5016</v>
      </c>
    </row>
    <row r="42" spans="1:15" x14ac:dyDescent="0.3">
      <c r="A42">
        <v>41</v>
      </c>
      <c r="B42" s="2">
        <v>43935</v>
      </c>
      <c r="C42" s="3" t="s">
        <v>58</v>
      </c>
      <c r="D42" s="6" t="s">
        <v>45</v>
      </c>
      <c r="E42" s="3" t="s">
        <v>21</v>
      </c>
      <c r="F42" s="3">
        <v>132</v>
      </c>
      <c r="G42" s="3" t="str">
        <f>VLOOKUP(Table1[[#This Row],[Customer ID]],'Customer Info'!A$4:C$12,2,FALSE)</f>
        <v>Bankia</v>
      </c>
      <c r="H42" t="s">
        <v>38</v>
      </c>
      <c r="I42" t="s">
        <v>18</v>
      </c>
      <c r="J42" t="s">
        <v>51</v>
      </c>
      <c r="K42">
        <v>30</v>
      </c>
      <c r="L42" s="19">
        <v>375</v>
      </c>
      <c r="M42" s="5">
        <v>11250</v>
      </c>
      <c r="N42" t="str">
        <f>IF(Table1[[#This Row],[Number]]&gt;=20,"Yes","No")</f>
        <v>Yes</v>
      </c>
      <c r="O42" s="5">
        <f>IF(Table1[[#This Row],[Number]]&gt;=20,Table1[[#This Row],[Total]]*0.95,Table1[[#This Row],[Total]])</f>
        <v>10687.5</v>
      </c>
    </row>
    <row r="43" spans="1:15" x14ac:dyDescent="0.3">
      <c r="A43">
        <v>42</v>
      </c>
      <c r="B43" s="2">
        <v>43936</v>
      </c>
      <c r="C43" s="3" t="s">
        <v>58</v>
      </c>
      <c r="D43" s="6" t="s">
        <v>45</v>
      </c>
      <c r="E43" s="3" t="s">
        <v>21</v>
      </c>
      <c r="F43" s="3">
        <v>144</v>
      </c>
      <c r="G43" s="3" t="str">
        <f>VLOOKUP(Table1[[#This Row],[Customer ID]],'Customer Info'!A$4:C$12,2,FALSE)</f>
        <v>Affinity</v>
      </c>
      <c r="H43" t="s">
        <v>22</v>
      </c>
      <c r="I43" t="s">
        <v>23</v>
      </c>
      <c r="J43" t="s">
        <v>24</v>
      </c>
      <c r="K43">
        <v>15</v>
      </c>
      <c r="L43" s="19">
        <v>260</v>
      </c>
      <c r="M43" s="5">
        <v>3900</v>
      </c>
      <c r="N43" t="str">
        <f>IF(Table1[[#This Row],[Number]]&gt;=20,"Yes","No")</f>
        <v>No</v>
      </c>
      <c r="O43" s="5">
        <f>IF(Table1[[#This Row],[Number]]&gt;=20,Table1[[#This Row],[Total]]*0.95,Table1[[#This Row],[Total]])</f>
        <v>3900</v>
      </c>
    </row>
    <row r="44" spans="1:15" x14ac:dyDescent="0.3">
      <c r="A44">
        <v>43</v>
      </c>
      <c r="B44" s="2">
        <v>43937</v>
      </c>
      <c r="C44" s="3" t="s">
        <v>58</v>
      </c>
      <c r="D44" s="6" t="s">
        <v>35</v>
      </c>
      <c r="E44" s="3" t="s">
        <v>16</v>
      </c>
      <c r="F44" s="3">
        <v>157</v>
      </c>
      <c r="G44" s="3" t="str">
        <f>VLOOKUP(Table1[[#This Row],[Customer ID]],'Customer Info'!A$4:C$12,2,FALSE)</f>
        <v>MarkPlus</v>
      </c>
      <c r="H44" t="s">
        <v>38</v>
      </c>
      <c r="I44" t="s">
        <v>18</v>
      </c>
      <c r="J44" t="s">
        <v>51</v>
      </c>
      <c r="K44">
        <v>15</v>
      </c>
      <c r="L44" s="19">
        <v>375</v>
      </c>
      <c r="M44" s="5">
        <v>5625</v>
      </c>
      <c r="N44" t="str">
        <f>IF(Table1[[#This Row],[Number]]&gt;=20,"Yes","No")</f>
        <v>No</v>
      </c>
      <c r="O44" s="5">
        <f>IF(Table1[[#This Row],[Number]]&gt;=20,Table1[[#This Row],[Total]]*0.95,Table1[[#This Row],[Total]])</f>
        <v>5625</v>
      </c>
    </row>
    <row r="45" spans="1:15" x14ac:dyDescent="0.3">
      <c r="A45">
        <v>44</v>
      </c>
      <c r="B45" s="2">
        <v>43940</v>
      </c>
      <c r="C45" s="3" t="s">
        <v>58</v>
      </c>
      <c r="D45" s="6" t="s">
        <v>15</v>
      </c>
      <c r="E45" s="3" t="s">
        <v>16</v>
      </c>
      <c r="F45" s="3">
        <v>180</v>
      </c>
      <c r="G45" s="3" t="str">
        <f>VLOOKUP(Table1[[#This Row],[Customer ID]],'Customer Info'!A$4:C$12,2,FALSE)</f>
        <v>Milago</v>
      </c>
      <c r="H45" t="s">
        <v>32</v>
      </c>
      <c r="I45" t="s">
        <v>30</v>
      </c>
      <c r="J45" t="s">
        <v>54</v>
      </c>
      <c r="K45">
        <v>42</v>
      </c>
      <c r="L45" s="19">
        <v>295</v>
      </c>
      <c r="M45" s="5">
        <v>12390</v>
      </c>
      <c r="N45" t="str">
        <f>IF(Table1[[#This Row],[Number]]&gt;=20,"Yes","No")</f>
        <v>Yes</v>
      </c>
      <c r="O45" s="5">
        <f>IF(Table1[[#This Row],[Number]]&gt;=20,Table1[[#This Row],[Total]]*0.95,Table1[[#This Row],[Total]])</f>
        <v>11770.5</v>
      </c>
    </row>
    <row r="46" spans="1:15" x14ac:dyDescent="0.3">
      <c r="A46">
        <v>45</v>
      </c>
      <c r="B46" s="2">
        <v>43941</v>
      </c>
      <c r="C46" s="3" t="s">
        <v>58</v>
      </c>
      <c r="D46" s="6" t="s">
        <v>15</v>
      </c>
      <c r="E46" s="3" t="s">
        <v>16</v>
      </c>
      <c r="F46" s="3">
        <v>132</v>
      </c>
      <c r="G46" s="3" t="str">
        <f>VLOOKUP(Table1[[#This Row],[Customer ID]],'Customer Info'!A$4:C$12,2,FALSE)</f>
        <v>Bankia</v>
      </c>
      <c r="H46" t="s">
        <v>26</v>
      </c>
      <c r="I46" t="s">
        <v>18</v>
      </c>
      <c r="J46" t="s">
        <v>27</v>
      </c>
      <c r="K46">
        <v>26</v>
      </c>
      <c r="L46" s="19">
        <v>350</v>
      </c>
      <c r="M46" s="5">
        <v>9100</v>
      </c>
      <c r="N46" t="str">
        <f>IF(Table1[[#This Row],[Number]]&gt;=20,"Yes","No")</f>
        <v>Yes</v>
      </c>
      <c r="O46" s="5">
        <f>IF(Table1[[#This Row],[Number]]&gt;=20,Table1[[#This Row],[Total]]*0.95,Table1[[#This Row],[Total]])</f>
        <v>8645</v>
      </c>
    </row>
    <row r="47" spans="1:15" x14ac:dyDescent="0.3">
      <c r="A47">
        <v>46</v>
      </c>
      <c r="B47" s="2">
        <v>43943</v>
      </c>
      <c r="C47" s="3" t="s">
        <v>58</v>
      </c>
      <c r="D47" s="6" t="s">
        <v>28</v>
      </c>
      <c r="E47" s="3" t="s">
        <v>29</v>
      </c>
      <c r="F47" s="3">
        <v>162</v>
      </c>
      <c r="G47" s="3" t="str">
        <f>VLOOKUP(Table1[[#This Row],[Customer ID]],'Customer Info'!A$4:C$12,2,FALSE)</f>
        <v>Cruise</v>
      </c>
      <c r="H47" t="s">
        <v>22</v>
      </c>
      <c r="I47" t="s">
        <v>33</v>
      </c>
      <c r="J47" t="s">
        <v>59</v>
      </c>
      <c r="K47">
        <v>35</v>
      </c>
      <c r="L47" s="19">
        <v>260</v>
      </c>
      <c r="M47" s="5">
        <v>9100</v>
      </c>
      <c r="N47" t="str">
        <f>IF(Table1[[#This Row],[Number]]&gt;=20,"Yes","No")</f>
        <v>Yes</v>
      </c>
      <c r="O47" s="5">
        <f>IF(Table1[[#This Row],[Number]]&gt;=20,Table1[[#This Row],[Total]]*0.95,Table1[[#This Row],[Total]])</f>
        <v>8645</v>
      </c>
    </row>
    <row r="48" spans="1:15" x14ac:dyDescent="0.3">
      <c r="A48">
        <v>47</v>
      </c>
      <c r="B48" s="2">
        <v>43944</v>
      </c>
      <c r="C48" s="3" t="s">
        <v>58</v>
      </c>
      <c r="D48" s="6" t="s">
        <v>35</v>
      </c>
      <c r="E48" s="3" t="s">
        <v>16</v>
      </c>
      <c r="F48" s="3">
        <v>144</v>
      </c>
      <c r="G48" s="3" t="str">
        <f>VLOOKUP(Table1[[#This Row],[Customer ID]],'Customer Info'!A$4:C$12,2,FALSE)</f>
        <v>Affinity</v>
      </c>
      <c r="H48" t="s">
        <v>47</v>
      </c>
      <c r="I48" t="s">
        <v>39</v>
      </c>
      <c r="J48" t="s">
        <v>55</v>
      </c>
      <c r="K48">
        <v>32</v>
      </c>
      <c r="L48" s="19">
        <v>220</v>
      </c>
      <c r="M48" s="5">
        <v>7040</v>
      </c>
      <c r="N48" t="str">
        <f>IF(Table1[[#This Row],[Number]]&gt;=20,"Yes","No")</f>
        <v>Yes</v>
      </c>
      <c r="O48" s="5">
        <f>IF(Table1[[#This Row],[Number]]&gt;=20,Table1[[#This Row],[Total]]*0.95,Table1[[#This Row],[Total]])</f>
        <v>6688</v>
      </c>
    </row>
    <row r="49" spans="1:15" x14ac:dyDescent="0.3">
      <c r="A49">
        <v>48</v>
      </c>
      <c r="B49" s="2">
        <v>43948</v>
      </c>
      <c r="C49" s="3" t="s">
        <v>58</v>
      </c>
      <c r="D49" s="6" t="s">
        <v>45</v>
      </c>
      <c r="E49" s="3" t="s">
        <v>21</v>
      </c>
      <c r="F49" s="3">
        <v>132</v>
      </c>
      <c r="G49" s="3" t="str">
        <f>VLOOKUP(Table1[[#This Row],[Customer ID]],'Customer Info'!A$4:C$12,2,FALSE)</f>
        <v>Bankia</v>
      </c>
      <c r="H49" t="s">
        <v>32</v>
      </c>
      <c r="I49" t="s">
        <v>30</v>
      </c>
      <c r="J49" t="s">
        <v>54</v>
      </c>
      <c r="K49">
        <v>18</v>
      </c>
      <c r="L49" s="19">
        <v>295</v>
      </c>
      <c r="M49" s="5">
        <v>5310</v>
      </c>
      <c r="N49" t="str">
        <f>IF(Table1[[#This Row],[Number]]&gt;=20,"Yes","No")</f>
        <v>No</v>
      </c>
      <c r="O49" s="5">
        <f>IF(Table1[[#This Row],[Number]]&gt;=20,Table1[[#This Row],[Total]]*0.95,Table1[[#This Row],[Total]])</f>
        <v>5310</v>
      </c>
    </row>
    <row r="50" spans="1:15" x14ac:dyDescent="0.3">
      <c r="A50">
        <v>49</v>
      </c>
      <c r="B50" s="2">
        <v>43948</v>
      </c>
      <c r="C50" s="3" t="s">
        <v>58</v>
      </c>
      <c r="D50" s="6" t="s">
        <v>28</v>
      </c>
      <c r="E50" s="3" t="s">
        <v>29</v>
      </c>
      <c r="F50" s="3">
        <v>180</v>
      </c>
      <c r="G50" s="3" t="str">
        <f>VLOOKUP(Table1[[#This Row],[Customer ID]],'Customer Info'!A$4:C$12,2,FALSE)</f>
        <v>Milago</v>
      </c>
      <c r="H50" t="s">
        <v>26</v>
      </c>
      <c r="I50" t="s">
        <v>18</v>
      </c>
      <c r="J50" t="s">
        <v>27</v>
      </c>
      <c r="K50">
        <v>22</v>
      </c>
      <c r="L50" s="19">
        <v>350</v>
      </c>
      <c r="M50" s="5">
        <v>7700</v>
      </c>
      <c r="N50" t="str">
        <f>IF(Table1[[#This Row],[Number]]&gt;=20,"Yes","No")</f>
        <v>Yes</v>
      </c>
      <c r="O50" s="5">
        <f>IF(Table1[[#This Row],[Number]]&gt;=20,Table1[[#This Row],[Total]]*0.95,Table1[[#This Row],[Total]])</f>
        <v>7315</v>
      </c>
    </row>
    <row r="51" spans="1:15" x14ac:dyDescent="0.3">
      <c r="A51">
        <v>50</v>
      </c>
      <c r="B51" s="2">
        <v>43951</v>
      </c>
      <c r="C51" s="3" t="s">
        <v>58</v>
      </c>
      <c r="D51" s="6" t="s">
        <v>37</v>
      </c>
      <c r="E51" s="3" t="s">
        <v>29</v>
      </c>
      <c r="F51" s="3">
        <v>162</v>
      </c>
      <c r="G51" s="3" t="str">
        <f>VLOOKUP(Table1[[#This Row],[Customer ID]],'Customer Info'!A$4:C$12,2,FALSE)</f>
        <v>Cruise</v>
      </c>
      <c r="H51" t="s">
        <v>17</v>
      </c>
      <c r="I51" t="s">
        <v>33</v>
      </c>
      <c r="J51" t="s">
        <v>56</v>
      </c>
      <c r="K51">
        <v>38</v>
      </c>
      <c r="L51" s="19">
        <v>235</v>
      </c>
      <c r="M51" s="5">
        <v>8930</v>
      </c>
      <c r="N51" t="str">
        <f>IF(Table1[[#This Row],[Number]]&gt;=20,"Yes","No")</f>
        <v>Yes</v>
      </c>
      <c r="O51" s="5">
        <f>IF(Table1[[#This Row],[Number]]&gt;=20,Table1[[#This Row],[Total]]*0.95,Table1[[#This Row],[Total]])</f>
        <v>8483.5</v>
      </c>
    </row>
    <row r="52" spans="1:15" x14ac:dyDescent="0.3">
      <c r="A52">
        <v>51</v>
      </c>
      <c r="B52" s="2">
        <v>43952</v>
      </c>
      <c r="C52" s="3" t="s">
        <v>60</v>
      </c>
      <c r="D52" s="6" t="s">
        <v>15</v>
      </c>
      <c r="E52" s="3" t="s">
        <v>16</v>
      </c>
      <c r="F52" s="3">
        <v>180</v>
      </c>
      <c r="G52" s="3" t="str">
        <f>VLOOKUP(Table1[[#This Row],[Customer ID]],'Customer Info'!A$4:C$12,2,FALSE)</f>
        <v>Milago</v>
      </c>
      <c r="H52" t="s">
        <v>47</v>
      </c>
      <c r="I52" t="s">
        <v>18</v>
      </c>
      <c r="J52" t="s">
        <v>61</v>
      </c>
      <c r="K52">
        <v>42</v>
      </c>
      <c r="L52" s="19">
        <v>220</v>
      </c>
      <c r="M52" s="5">
        <v>9240</v>
      </c>
      <c r="N52" t="str">
        <f>IF(Table1[[#This Row],[Number]]&gt;=20,"Yes","No")</f>
        <v>Yes</v>
      </c>
      <c r="O52" s="5">
        <f>IF(Table1[[#This Row],[Number]]&gt;=20,Table1[[#This Row],[Total]]*0.95,Table1[[#This Row],[Total]])</f>
        <v>8778</v>
      </c>
    </row>
    <row r="53" spans="1:15" x14ac:dyDescent="0.3">
      <c r="A53">
        <v>52</v>
      </c>
      <c r="B53" s="2">
        <v>43954</v>
      </c>
      <c r="C53" s="3" t="s">
        <v>60</v>
      </c>
      <c r="D53" s="6" t="s">
        <v>45</v>
      </c>
      <c r="E53" s="3" t="s">
        <v>21</v>
      </c>
      <c r="F53" s="3">
        <v>162</v>
      </c>
      <c r="G53" s="3" t="str">
        <f>VLOOKUP(Table1[[#This Row],[Customer ID]],'Customer Info'!A$4:C$12,2,FALSE)</f>
        <v>Cruise</v>
      </c>
      <c r="H53" t="s">
        <v>32</v>
      </c>
      <c r="I53" t="s">
        <v>23</v>
      </c>
      <c r="J53" t="s">
        <v>62</v>
      </c>
      <c r="K53">
        <v>15</v>
      </c>
      <c r="L53" s="19">
        <v>295</v>
      </c>
      <c r="M53" s="5">
        <v>4425</v>
      </c>
      <c r="N53" t="str">
        <f>IF(Table1[[#This Row],[Number]]&gt;=20,"Yes","No")</f>
        <v>No</v>
      </c>
      <c r="O53" s="5">
        <f>IF(Table1[[#This Row],[Number]]&gt;=20,Table1[[#This Row],[Total]]*0.95,Table1[[#This Row],[Total]])</f>
        <v>4425</v>
      </c>
    </row>
    <row r="54" spans="1:15" x14ac:dyDescent="0.3">
      <c r="A54">
        <v>53</v>
      </c>
      <c r="B54" s="2">
        <v>43958</v>
      </c>
      <c r="C54" s="3" t="s">
        <v>60</v>
      </c>
      <c r="D54" s="6" t="s">
        <v>28</v>
      </c>
      <c r="E54" s="3" t="s">
        <v>29</v>
      </c>
      <c r="F54" s="3">
        <v>136</v>
      </c>
      <c r="G54" s="3" t="str">
        <f>VLOOKUP(Table1[[#This Row],[Customer ID]],'Customer Info'!A$4:C$12,2,FALSE)</f>
        <v>Telmark</v>
      </c>
      <c r="H54" t="s">
        <v>38</v>
      </c>
      <c r="I54" t="s">
        <v>33</v>
      </c>
      <c r="J54" t="s">
        <v>44</v>
      </c>
      <c r="K54">
        <v>10</v>
      </c>
      <c r="L54" s="19">
        <v>375</v>
      </c>
      <c r="M54" s="5">
        <v>3750</v>
      </c>
      <c r="N54" t="str">
        <f>IF(Table1[[#This Row],[Number]]&gt;=20,"Yes","No")</f>
        <v>No</v>
      </c>
      <c r="O54" s="5">
        <f>IF(Table1[[#This Row],[Number]]&gt;=20,Table1[[#This Row],[Total]]*0.95,Table1[[#This Row],[Total]])</f>
        <v>3750</v>
      </c>
    </row>
    <row r="55" spans="1:15" x14ac:dyDescent="0.3">
      <c r="A55">
        <v>54</v>
      </c>
      <c r="B55" s="2">
        <v>43959</v>
      </c>
      <c r="C55" s="3" t="s">
        <v>60</v>
      </c>
      <c r="D55" s="6" t="s">
        <v>25</v>
      </c>
      <c r="E55" s="3" t="s">
        <v>21</v>
      </c>
      <c r="F55" s="3">
        <v>136</v>
      </c>
      <c r="G55" s="3" t="str">
        <f>VLOOKUP(Table1[[#This Row],[Customer ID]],'Customer Info'!A$4:C$12,2,FALSE)</f>
        <v>Telmark</v>
      </c>
      <c r="H55" t="s">
        <v>17</v>
      </c>
      <c r="I55" t="s">
        <v>18</v>
      </c>
      <c r="J55" t="s">
        <v>19</v>
      </c>
      <c r="K55">
        <v>26</v>
      </c>
      <c r="L55" s="19">
        <v>235</v>
      </c>
      <c r="M55" s="5">
        <v>6110</v>
      </c>
      <c r="N55" t="str">
        <f>IF(Table1[[#This Row],[Number]]&gt;=20,"Yes","No")</f>
        <v>Yes</v>
      </c>
      <c r="O55" s="5">
        <f>IF(Table1[[#This Row],[Number]]&gt;=20,Table1[[#This Row],[Total]]*0.95,Table1[[#This Row],[Total]])</f>
        <v>5804.5</v>
      </c>
    </row>
    <row r="56" spans="1:15" x14ac:dyDescent="0.3">
      <c r="A56">
        <v>55</v>
      </c>
      <c r="B56" s="2">
        <v>43963</v>
      </c>
      <c r="C56" s="3" t="s">
        <v>60</v>
      </c>
      <c r="D56" s="6" t="s">
        <v>35</v>
      </c>
      <c r="E56" s="3" t="s">
        <v>16</v>
      </c>
      <c r="F56" s="3">
        <v>152</v>
      </c>
      <c r="G56" s="3" t="str">
        <f>VLOOKUP(Table1[[#This Row],[Customer ID]],'Customer Info'!A$4:C$12,2,FALSE)</f>
        <v>Secspace</v>
      </c>
      <c r="H56" t="s">
        <v>17</v>
      </c>
      <c r="I56" t="s">
        <v>23</v>
      </c>
      <c r="J56" t="s">
        <v>63</v>
      </c>
      <c r="K56">
        <v>40</v>
      </c>
      <c r="L56" s="19">
        <v>235</v>
      </c>
      <c r="M56" s="5">
        <v>9400</v>
      </c>
      <c r="N56" t="str">
        <f>IF(Table1[[#This Row],[Number]]&gt;=20,"Yes","No")</f>
        <v>Yes</v>
      </c>
      <c r="O56" s="5">
        <f>IF(Table1[[#This Row],[Number]]&gt;=20,Table1[[#This Row],[Total]]*0.95,Table1[[#This Row],[Total]])</f>
        <v>8930</v>
      </c>
    </row>
    <row r="57" spans="1:15" x14ac:dyDescent="0.3">
      <c r="A57">
        <v>56</v>
      </c>
      <c r="B57" s="2">
        <v>43964</v>
      </c>
      <c r="C57" s="3" t="s">
        <v>60</v>
      </c>
      <c r="D57" s="6" t="s">
        <v>37</v>
      </c>
      <c r="E57" s="3" t="s">
        <v>29</v>
      </c>
      <c r="F57" s="3">
        <v>180</v>
      </c>
      <c r="G57" s="3" t="str">
        <f>VLOOKUP(Table1[[#This Row],[Customer ID]],'Customer Info'!A$4:C$12,2,FALSE)</f>
        <v>Milago</v>
      </c>
      <c r="H57" t="s">
        <v>22</v>
      </c>
      <c r="I57" t="s">
        <v>18</v>
      </c>
      <c r="J57" t="s">
        <v>52</v>
      </c>
      <c r="K57">
        <v>30</v>
      </c>
      <c r="L57" s="19">
        <v>260</v>
      </c>
      <c r="M57" s="5">
        <v>7800</v>
      </c>
      <c r="N57" t="str">
        <f>IF(Table1[[#This Row],[Number]]&gt;=20,"Yes","No")</f>
        <v>Yes</v>
      </c>
      <c r="O57" s="5">
        <f>IF(Table1[[#This Row],[Number]]&gt;=20,Table1[[#This Row],[Total]]*0.95,Table1[[#This Row],[Total]])</f>
        <v>7410</v>
      </c>
    </row>
    <row r="58" spans="1:15" x14ac:dyDescent="0.3">
      <c r="A58">
        <v>57</v>
      </c>
      <c r="B58" s="2">
        <v>43966</v>
      </c>
      <c r="C58" s="3" t="s">
        <v>60</v>
      </c>
      <c r="D58" s="6" t="s">
        <v>28</v>
      </c>
      <c r="E58" s="3" t="s">
        <v>29</v>
      </c>
      <c r="F58" s="3">
        <v>152</v>
      </c>
      <c r="G58" s="3" t="str">
        <f>VLOOKUP(Table1[[#This Row],[Customer ID]],'Customer Info'!A$4:C$12,2,FALSE)</f>
        <v>Secspace</v>
      </c>
      <c r="H58" t="s">
        <v>26</v>
      </c>
      <c r="I58" t="s">
        <v>33</v>
      </c>
      <c r="J58" t="s">
        <v>64</v>
      </c>
      <c r="K58">
        <v>26</v>
      </c>
      <c r="L58" s="19">
        <v>350</v>
      </c>
      <c r="M58" s="5">
        <v>9100</v>
      </c>
      <c r="N58" t="str">
        <f>IF(Table1[[#This Row],[Number]]&gt;=20,"Yes","No")</f>
        <v>Yes</v>
      </c>
      <c r="O58" s="5">
        <f>IF(Table1[[#This Row],[Number]]&gt;=20,Table1[[#This Row],[Total]]*0.95,Table1[[#This Row],[Total]])</f>
        <v>8645</v>
      </c>
    </row>
    <row r="59" spans="1:15" x14ac:dyDescent="0.3">
      <c r="A59">
        <v>58</v>
      </c>
      <c r="B59" s="2">
        <v>43968</v>
      </c>
      <c r="C59" s="3" t="s">
        <v>60</v>
      </c>
      <c r="D59" s="6" t="s">
        <v>35</v>
      </c>
      <c r="E59" s="3" t="s">
        <v>16</v>
      </c>
      <c r="F59" s="3">
        <v>132</v>
      </c>
      <c r="G59" s="3" t="str">
        <f>VLOOKUP(Table1[[#This Row],[Customer ID]],'Customer Info'!A$4:C$12,2,FALSE)</f>
        <v>Bankia</v>
      </c>
      <c r="H59" t="s">
        <v>32</v>
      </c>
      <c r="I59" t="s">
        <v>18</v>
      </c>
      <c r="J59" t="s">
        <v>49</v>
      </c>
      <c r="K59">
        <v>18</v>
      </c>
      <c r="L59" s="19">
        <v>295</v>
      </c>
      <c r="M59" s="5">
        <v>5310</v>
      </c>
      <c r="N59" t="str">
        <f>IF(Table1[[#This Row],[Number]]&gt;=20,"Yes","No")</f>
        <v>No</v>
      </c>
      <c r="O59" s="5">
        <f>IF(Table1[[#This Row],[Number]]&gt;=20,Table1[[#This Row],[Total]]*0.95,Table1[[#This Row],[Total]])</f>
        <v>5310</v>
      </c>
    </row>
    <row r="60" spans="1:15" x14ac:dyDescent="0.3">
      <c r="A60">
        <v>59</v>
      </c>
      <c r="B60" s="2">
        <v>43970</v>
      </c>
      <c r="C60" s="3" t="s">
        <v>60</v>
      </c>
      <c r="D60" s="6" t="s">
        <v>25</v>
      </c>
      <c r="E60" s="3" t="s">
        <v>21</v>
      </c>
      <c r="F60" s="3">
        <v>180</v>
      </c>
      <c r="G60" s="3" t="str">
        <f>VLOOKUP(Table1[[#This Row],[Customer ID]],'Customer Info'!A$4:C$12,2,FALSE)</f>
        <v>Milago</v>
      </c>
      <c r="H60" t="s">
        <v>17</v>
      </c>
      <c r="I60" t="s">
        <v>33</v>
      </c>
      <c r="J60" t="s">
        <v>56</v>
      </c>
      <c r="K60">
        <v>22</v>
      </c>
      <c r="L60" s="19">
        <v>235</v>
      </c>
      <c r="M60" s="5">
        <v>5170</v>
      </c>
      <c r="N60" t="str">
        <f>IF(Table1[[#This Row],[Number]]&gt;=20,"Yes","No")</f>
        <v>Yes</v>
      </c>
      <c r="O60" s="5">
        <f>IF(Table1[[#This Row],[Number]]&gt;=20,Table1[[#This Row],[Total]]*0.95,Table1[[#This Row],[Total]])</f>
        <v>4911.5</v>
      </c>
    </row>
    <row r="61" spans="1:15" x14ac:dyDescent="0.3">
      <c r="A61">
        <v>60</v>
      </c>
      <c r="B61" s="2">
        <v>43972</v>
      </c>
      <c r="C61" s="3" t="s">
        <v>60</v>
      </c>
      <c r="D61" s="6" t="s">
        <v>28</v>
      </c>
      <c r="E61" s="3" t="s">
        <v>29</v>
      </c>
      <c r="F61" s="3">
        <v>144</v>
      </c>
      <c r="G61" s="3" t="str">
        <f>VLOOKUP(Table1[[#This Row],[Customer ID]],'Customer Info'!A$4:C$12,2,FALSE)</f>
        <v>Affinity</v>
      </c>
      <c r="H61" t="s">
        <v>26</v>
      </c>
      <c r="I61" t="s">
        <v>18</v>
      </c>
      <c r="J61" t="s">
        <v>27</v>
      </c>
      <c r="K61">
        <v>42</v>
      </c>
      <c r="L61" s="19">
        <v>350</v>
      </c>
      <c r="M61" s="5">
        <v>14700</v>
      </c>
      <c r="N61" t="str">
        <f>IF(Table1[[#This Row],[Number]]&gt;=20,"Yes","No")</f>
        <v>Yes</v>
      </c>
      <c r="O61" s="5">
        <f>IF(Table1[[#This Row],[Number]]&gt;=20,Table1[[#This Row],[Total]]*0.95,Table1[[#This Row],[Total]])</f>
        <v>13965</v>
      </c>
    </row>
    <row r="62" spans="1:15" x14ac:dyDescent="0.3">
      <c r="A62">
        <v>61</v>
      </c>
      <c r="B62" s="2">
        <v>43972</v>
      </c>
      <c r="C62" s="3" t="s">
        <v>60</v>
      </c>
      <c r="D62" s="6" t="s">
        <v>45</v>
      </c>
      <c r="E62" s="3" t="s">
        <v>21</v>
      </c>
      <c r="F62" s="3">
        <v>162</v>
      </c>
      <c r="G62" s="3" t="str">
        <f>VLOOKUP(Table1[[#This Row],[Customer ID]],'Customer Info'!A$4:C$12,2,FALSE)</f>
        <v>Cruise</v>
      </c>
      <c r="H62" t="s">
        <v>26</v>
      </c>
      <c r="I62" t="s">
        <v>39</v>
      </c>
      <c r="J62" t="s">
        <v>46</v>
      </c>
      <c r="K62">
        <v>45</v>
      </c>
      <c r="L62" s="19">
        <v>350</v>
      </c>
      <c r="M62" s="5">
        <v>15750</v>
      </c>
      <c r="N62" t="str">
        <f>IF(Table1[[#This Row],[Number]]&gt;=20,"Yes","No")</f>
        <v>Yes</v>
      </c>
      <c r="O62" s="5">
        <f>IF(Table1[[#This Row],[Number]]&gt;=20,Table1[[#This Row],[Total]]*0.95,Table1[[#This Row],[Total]])</f>
        <v>14962.5</v>
      </c>
    </row>
    <row r="63" spans="1:15" x14ac:dyDescent="0.3">
      <c r="A63">
        <v>62</v>
      </c>
      <c r="B63" s="2">
        <v>43975</v>
      </c>
      <c r="C63" s="3" t="s">
        <v>60</v>
      </c>
      <c r="D63" s="6" t="s">
        <v>28</v>
      </c>
      <c r="E63" s="3" t="s">
        <v>29</v>
      </c>
      <c r="F63" s="3">
        <v>132</v>
      </c>
      <c r="G63" s="3" t="str">
        <f>VLOOKUP(Table1[[#This Row],[Customer ID]],'Customer Info'!A$4:C$12,2,FALSE)</f>
        <v>Bankia</v>
      </c>
      <c r="H63" t="s">
        <v>32</v>
      </c>
      <c r="I63" t="s">
        <v>23</v>
      </c>
      <c r="J63" t="s">
        <v>62</v>
      </c>
      <c r="K63">
        <v>20</v>
      </c>
      <c r="L63" s="19">
        <v>295</v>
      </c>
      <c r="M63" s="5">
        <v>5900</v>
      </c>
      <c r="N63" t="str">
        <f>IF(Table1[[#This Row],[Number]]&gt;=20,"Yes","No")</f>
        <v>Yes</v>
      </c>
      <c r="O63" s="5">
        <f>IF(Table1[[#This Row],[Number]]&gt;=20,Table1[[#This Row],[Total]]*0.95,Table1[[#This Row],[Total]])</f>
        <v>5605</v>
      </c>
    </row>
    <row r="64" spans="1:15" x14ac:dyDescent="0.3">
      <c r="A64">
        <v>63</v>
      </c>
      <c r="B64" s="2">
        <v>43977</v>
      </c>
      <c r="C64" s="3" t="s">
        <v>60</v>
      </c>
      <c r="D64" s="6" t="s">
        <v>15</v>
      </c>
      <c r="E64" s="3" t="s">
        <v>16</v>
      </c>
      <c r="F64" s="3">
        <v>136</v>
      </c>
      <c r="G64" s="3" t="str">
        <f>VLOOKUP(Table1[[#This Row],[Customer ID]],'Customer Info'!A$4:C$12,2,FALSE)</f>
        <v>Telmark</v>
      </c>
      <c r="H64" t="s">
        <v>32</v>
      </c>
      <c r="I64" t="s">
        <v>18</v>
      </c>
      <c r="J64" t="s">
        <v>49</v>
      </c>
      <c r="K64">
        <v>22</v>
      </c>
      <c r="L64" s="19">
        <v>295</v>
      </c>
      <c r="M64" s="5">
        <v>6490</v>
      </c>
      <c r="N64" t="str">
        <f>IF(Table1[[#This Row],[Number]]&gt;=20,"Yes","No")</f>
        <v>Yes</v>
      </c>
      <c r="O64" s="5">
        <f>IF(Table1[[#This Row],[Number]]&gt;=20,Table1[[#This Row],[Total]]*0.95,Table1[[#This Row],[Total]])</f>
        <v>6165.5</v>
      </c>
    </row>
    <row r="65" spans="1:15" x14ac:dyDescent="0.3">
      <c r="A65">
        <v>64</v>
      </c>
      <c r="B65" s="2">
        <v>43978</v>
      </c>
      <c r="C65" s="3" t="s">
        <v>60</v>
      </c>
      <c r="D65" s="6" t="s">
        <v>37</v>
      </c>
      <c r="E65" s="3" t="s">
        <v>29</v>
      </c>
      <c r="F65" s="3">
        <v>157</v>
      </c>
      <c r="G65" s="3" t="str">
        <f>VLOOKUP(Table1[[#This Row],[Customer ID]],'Customer Info'!A$4:C$12,2,FALSE)</f>
        <v>MarkPlus</v>
      </c>
      <c r="H65" t="s">
        <v>47</v>
      </c>
      <c r="I65" t="s">
        <v>39</v>
      </c>
      <c r="J65" t="s">
        <v>55</v>
      </c>
      <c r="K65">
        <v>15</v>
      </c>
      <c r="L65" s="19">
        <v>220</v>
      </c>
      <c r="M65" s="5">
        <v>3300</v>
      </c>
      <c r="N65" t="str">
        <f>IF(Table1[[#This Row],[Number]]&gt;=20,"Yes","No")</f>
        <v>No</v>
      </c>
      <c r="O65" s="5">
        <f>IF(Table1[[#This Row],[Number]]&gt;=20,Table1[[#This Row],[Total]]*0.95,Table1[[#This Row],[Total]])</f>
        <v>3300</v>
      </c>
    </row>
    <row r="66" spans="1:15" x14ac:dyDescent="0.3">
      <c r="A66">
        <v>65</v>
      </c>
      <c r="B66" s="2">
        <v>43979</v>
      </c>
      <c r="C66" s="3" t="s">
        <v>60</v>
      </c>
      <c r="D66" s="6" t="s">
        <v>35</v>
      </c>
      <c r="E66" s="3" t="s">
        <v>16</v>
      </c>
      <c r="F66" s="3">
        <v>132</v>
      </c>
      <c r="G66" s="3" t="str">
        <f>VLOOKUP(Table1[[#This Row],[Customer ID]],'Customer Info'!A$4:C$12,2,FALSE)</f>
        <v>Bankia</v>
      </c>
      <c r="H66" t="s">
        <v>17</v>
      </c>
      <c r="I66" t="s">
        <v>30</v>
      </c>
      <c r="J66" t="s">
        <v>31</v>
      </c>
      <c r="K66">
        <v>35</v>
      </c>
      <c r="L66" s="19">
        <v>235</v>
      </c>
      <c r="M66" s="5">
        <v>8225</v>
      </c>
      <c r="N66" t="str">
        <f>IF(Table1[[#This Row],[Number]]&gt;=20,"Yes","No")</f>
        <v>Yes</v>
      </c>
      <c r="O66" s="5">
        <f>IF(Table1[[#This Row],[Number]]&gt;=20,Table1[[#This Row],[Total]]*0.95,Table1[[#This Row],[Total]])</f>
        <v>7813.75</v>
      </c>
    </row>
    <row r="67" spans="1:15" x14ac:dyDescent="0.3">
      <c r="A67">
        <v>66</v>
      </c>
      <c r="B67" s="2">
        <v>43984</v>
      </c>
      <c r="C67" s="3" t="s">
        <v>65</v>
      </c>
      <c r="D67" s="6" t="s">
        <v>37</v>
      </c>
      <c r="E67" s="3" t="s">
        <v>29</v>
      </c>
      <c r="F67" s="3">
        <v>178</v>
      </c>
      <c r="G67" s="3" t="str">
        <f>VLOOKUP(Table1[[#This Row],[Customer ID]],'Customer Info'!A$4:C$12,2,FALSE)</f>
        <v>Vento</v>
      </c>
      <c r="H67" t="s">
        <v>38</v>
      </c>
      <c r="I67" t="s">
        <v>33</v>
      </c>
      <c r="J67" t="s">
        <v>44</v>
      </c>
      <c r="K67">
        <v>33</v>
      </c>
      <c r="L67" s="19">
        <v>375</v>
      </c>
      <c r="M67" s="5">
        <v>12375</v>
      </c>
      <c r="N67" t="str">
        <f>IF(Table1[[#This Row],[Number]]&gt;=20,"Yes","No")</f>
        <v>Yes</v>
      </c>
      <c r="O67" s="5">
        <f>IF(Table1[[#This Row],[Number]]&gt;=20,Table1[[#This Row],[Total]]*0.95,Table1[[#This Row],[Total]])</f>
        <v>11756.25</v>
      </c>
    </row>
    <row r="68" spans="1:15" x14ac:dyDescent="0.3">
      <c r="A68">
        <v>67</v>
      </c>
      <c r="B68" s="2">
        <v>43987</v>
      </c>
      <c r="C68" s="3" t="s">
        <v>65</v>
      </c>
      <c r="D68" s="6" t="s">
        <v>28</v>
      </c>
      <c r="E68" s="3" t="s">
        <v>29</v>
      </c>
      <c r="F68" s="3">
        <v>144</v>
      </c>
      <c r="G68" s="3" t="str">
        <f>VLOOKUP(Table1[[#This Row],[Customer ID]],'Customer Info'!A$4:C$12,2,FALSE)</f>
        <v>Affinity</v>
      </c>
      <c r="H68" t="s">
        <v>22</v>
      </c>
      <c r="I68" t="s">
        <v>18</v>
      </c>
      <c r="J68" t="s">
        <v>52</v>
      </c>
      <c r="K68">
        <v>22</v>
      </c>
      <c r="L68" s="19">
        <v>260</v>
      </c>
      <c r="M68" s="5">
        <v>5720</v>
      </c>
      <c r="N68" t="str">
        <f>IF(Table1[[#This Row],[Number]]&gt;=20,"Yes","No")</f>
        <v>Yes</v>
      </c>
      <c r="O68" s="5">
        <f>IF(Table1[[#This Row],[Number]]&gt;=20,Table1[[#This Row],[Total]]*0.95,Table1[[#This Row],[Total]])</f>
        <v>5434</v>
      </c>
    </row>
    <row r="69" spans="1:15" x14ac:dyDescent="0.3">
      <c r="A69">
        <v>68</v>
      </c>
      <c r="B69" s="2">
        <v>43987</v>
      </c>
      <c r="C69" s="3" t="s">
        <v>65</v>
      </c>
      <c r="D69" s="6" t="s">
        <v>37</v>
      </c>
      <c r="E69" s="3" t="s">
        <v>29</v>
      </c>
      <c r="F69" s="3">
        <v>136</v>
      </c>
      <c r="G69" s="3" t="str">
        <f>VLOOKUP(Table1[[#This Row],[Customer ID]],'Customer Info'!A$4:C$12,2,FALSE)</f>
        <v>Telmark</v>
      </c>
      <c r="H69" t="s">
        <v>22</v>
      </c>
      <c r="I69" t="s">
        <v>33</v>
      </c>
      <c r="J69" t="s">
        <v>59</v>
      </c>
      <c r="K69">
        <v>26</v>
      </c>
      <c r="L69" s="19">
        <v>260</v>
      </c>
      <c r="M69" s="5">
        <v>6760</v>
      </c>
      <c r="N69" t="str">
        <f>IF(Table1[[#This Row],[Number]]&gt;=20,"Yes","No")</f>
        <v>Yes</v>
      </c>
      <c r="O69" s="5">
        <f>IF(Table1[[#This Row],[Number]]&gt;=20,Table1[[#This Row],[Total]]*0.95,Table1[[#This Row],[Total]])</f>
        <v>6422</v>
      </c>
    </row>
    <row r="70" spans="1:15" x14ac:dyDescent="0.3">
      <c r="A70">
        <v>69</v>
      </c>
      <c r="B70" s="2">
        <v>43990</v>
      </c>
      <c r="C70" s="3" t="s">
        <v>65</v>
      </c>
      <c r="D70" s="6" t="s">
        <v>15</v>
      </c>
      <c r="E70" s="3" t="s">
        <v>16</v>
      </c>
      <c r="F70" s="3">
        <v>132</v>
      </c>
      <c r="G70" s="3" t="str">
        <f>VLOOKUP(Table1[[#This Row],[Customer ID]],'Customer Info'!A$4:C$12,2,FALSE)</f>
        <v>Bankia</v>
      </c>
      <c r="H70" t="s">
        <v>47</v>
      </c>
      <c r="I70" t="s">
        <v>23</v>
      </c>
      <c r="J70" t="s">
        <v>48</v>
      </c>
      <c r="K70">
        <v>16</v>
      </c>
      <c r="L70" s="19">
        <v>220</v>
      </c>
      <c r="M70" s="5">
        <v>3520</v>
      </c>
      <c r="N70" t="str">
        <f>IF(Table1[[#This Row],[Number]]&gt;=20,"Yes","No")</f>
        <v>No</v>
      </c>
      <c r="O70" s="5">
        <f>IF(Table1[[#This Row],[Number]]&gt;=20,Table1[[#This Row],[Total]]*0.95,Table1[[#This Row],[Total]])</f>
        <v>3520</v>
      </c>
    </row>
    <row r="71" spans="1:15" x14ac:dyDescent="0.3">
      <c r="A71">
        <v>70</v>
      </c>
      <c r="B71" s="2">
        <v>43991</v>
      </c>
      <c r="C71" s="3" t="s">
        <v>65</v>
      </c>
      <c r="D71" s="6" t="s">
        <v>45</v>
      </c>
      <c r="E71" s="3" t="s">
        <v>21</v>
      </c>
      <c r="F71" s="3">
        <v>178</v>
      </c>
      <c r="G71" s="3" t="str">
        <f>VLOOKUP(Table1[[#This Row],[Customer ID]],'Customer Info'!A$4:C$12,2,FALSE)</f>
        <v>Vento</v>
      </c>
      <c r="H71" t="s">
        <v>32</v>
      </c>
      <c r="I71" t="s">
        <v>18</v>
      </c>
      <c r="J71" t="s">
        <v>49</v>
      </c>
      <c r="K71">
        <v>10</v>
      </c>
      <c r="L71" s="19">
        <v>295</v>
      </c>
      <c r="M71" s="5">
        <v>2950</v>
      </c>
      <c r="N71" t="str">
        <f>IF(Table1[[#This Row],[Number]]&gt;=20,"Yes","No")</f>
        <v>No</v>
      </c>
      <c r="O71" s="5">
        <f>IF(Table1[[#This Row],[Number]]&gt;=20,Table1[[#This Row],[Total]]*0.95,Table1[[#This Row],[Total]])</f>
        <v>2950</v>
      </c>
    </row>
    <row r="72" spans="1:15" x14ac:dyDescent="0.3">
      <c r="A72">
        <v>71</v>
      </c>
      <c r="B72" s="2">
        <v>43991</v>
      </c>
      <c r="C72" s="3" t="s">
        <v>65</v>
      </c>
      <c r="D72" s="6" t="s">
        <v>25</v>
      </c>
      <c r="E72" s="3" t="s">
        <v>21</v>
      </c>
      <c r="F72" s="3">
        <v>162</v>
      </c>
      <c r="G72" s="3" t="str">
        <f>VLOOKUP(Table1[[#This Row],[Customer ID]],'Customer Info'!A$4:C$12,2,FALSE)</f>
        <v>Cruise</v>
      </c>
      <c r="H72" t="s">
        <v>22</v>
      </c>
      <c r="I72" t="s">
        <v>18</v>
      </c>
      <c r="J72" t="s">
        <v>52</v>
      </c>
      <c r="K72">
        <v>40</v>
      </c>
      <c r="L72" s="19">
        <v>260</v>
      </c>
      <c r="M72" s="5">
        <v>10400</v>
      </c>
      <c r="N72" t="str">
        <f>IF(Table1[[#This Row],[Number]]&gt;=20,"Yes","No")</f>
        <v>Yes</v>
      </c>
      <c r="O72" s="5">
        <f>IF(Table1[[#This Row],[Number]]&gt;=20,Table1[[#This Row],[Total]]*0.95,Table1[[#This Row],[Total]])</f>
        <v>9880</v>
      </c>
    </row>
    <row r="73" spans="1:15" x14ac:dyDescent="0.3">
      <c r="A73">
        <v>72</v>
      </c>
      <c r="B73" s="2">
        <v>43994</v>
      </c>
      <c r="C73" s="3" t="s">
        <v>65</v>
      </c>
      <c r="D73" s="6" t="s">
        <v>20</v>
      </c>
      <c r="E73" s="3" t="s">
        <v>21</v>
      </c>
      <c r="F73" s="3">
        <v>157</v>
      </c>
      <c r="G73" s="3" t="str">
        <f>VLOOKUP(Table1[[#This Row],[Customer ID]],'Customer Info'!A$4:C$12,2,FALSE)</f>
        <v>MarkPlus</v>
      </c>
      <c r="H73" t="s">
        <v>17</v>
      </c>
      <c r="I73" t="s">
        <v>30</v>
      </c>
      <c r="J73" t="s">
        <v>31</v>
      </c>
      <c r="K73">
        <v>15</v>
      </c>
      <c r="L73" s="19">
        <v>235</v>
      </c>
      <c r="M73" s="5">
        <v>3525</v>
      </c>
      <c r="N73" t="str">
        <f>IF(Table1[[#This Row],[Number]]&gt;=20,"Yes","No")</f>
        <v>No</v>
      </c>
      <c r="O73" s="5">
        <f>IF(Table1[[#This Row],[Number]]&gt;=20,Table1[[#This Row],[Total]]*0.95,Table1[[#This Row],[Total]])</f>
        <v>3525</v>
      </c>
    </row>
    <row r="74" spans="1:15" x14ac:dyDescent="0.3">
      <c r="A74">
        <v>73</v>
      </c>
      <c r="B74" s="2">
        <v>43996</v>
      </c>
      <c r="C74" s="3" t="s">
        <v>65</v>
      </c>
      <c r="D74" s="6" t="s">
        <v>35</v>
      </c>
      <c r="E74" s="3" t="s">
        <v>16</v>
      </c>
      <c r="F74" s="3">
        <v>132</v>
      </c>
      <c r="G74" s="3" t="str">
        <f>VLOOKUP(Table1[[#This Row],[Customer ID]],'Customer Info'!A$4:C$12,2,FALSE)</f>
        <v>Bankia</v>
      </c>
      <c r="H74" t="s">
        <v>38</v>
      </c>
      <c r="I74" t="s">
        <v>33</v>
      </c>
      <c r="J74" t="s">
        <v>44</v>
      </c>
      <c r="K74">
        <v>25</v>
      </c>
      <c r="L74" s="19">
        <v>375</v>
      </c>
      <c r="M74" s="5">
        <v>9375</v>
      </c>
      <c r="N74" t="str">
        <f>IF(Table1[[#This Row],[Number]]&gt;=20,"Yes","No")</f>
        <v>Yes</v>
      </c>
      <c r="O74" s="5">
        <f>IF(Table1[[#This Row],[Number]]&gt;=20,Table1[[#This Row],[Total]]*0.95,Table1[[#This Row],[Total]])</f>
        <v>8906.25</v>
      </c>
    </row>
    <row r="75" spans="1:15" x14ac:dyDescent="0.3">
      <c r="A75">
        <v>74</v>
      </c>
      <c r="B75" s="2">
        <v>167</v>
      </c>
      <c r="C75" s="3" t="s">
        <v>65</v>
      </c>
      <c r="D75" s="6" t="s">
        <v>15</v>
      </c>
      <c r="E75" s="3" t="s">
        <v>16</v>
      </c>
      <c r="F75" s="3">
        <v>144</v>
      </c>
      <c r="G75" s="3" t="str">
        <f>VLOOKUP(Table1[[#This Row],[Customer ID]],'Customer Info'!A$4:C$12,2,FALSE)</f>
        <v>Affinity</v>
      </c>
      <c r="H75" t="s">
        <v>32</v>
      </c>
      <c r="I75" t="s">
        <v>33</v>
      </c>
      <c r="J75" t="s">
        <v>34</v>
      </c>
      <c r="K75">
        <v>20</v>
      </c>
      <c r="L75" s="19">
        <v>295</v>
      </c>
      <c r="M75" s="5">
        <v>5900</v>
      </c>
      <c r="N75" t="str">
        <f>IF(Table1[[#This Row],[Number]]&gt;=20,"Yes","No")</f>
        <v>Yes</v>
      </c>
      <c r="O75" s="5">
        <f>IF(Table1[[#This Row],[Number]]&gt;=20,Table1[[#This Row],[Total]]*0.95,Table1[[#This Row],[Total]])</f>
        <v>5605</v>
      </c>
    </row>
    <row r="76" spans="1:15" x14ac:dyDescent="0.3">
      <c r="A76">
        <v>75</v>
      </c>
      <c r="B76" s="2">
        <v>44000</v>
      </c>
      <c r="C76" s="3" t="s">
        <v>65</v>
      </c>
      <c r="D76" s="6" t="s">
        <v>37</v>
      </c>
      <c r="E76" s="3" t="s">
        <v>29</v>
      </c>
      <c r="F76" s="3">
        <v>166</v>
      </c>
      <c r="G76" s="3" t="str">
        <f>VLOOKUP(Table1[[#This Row],[Customer ID]],'Customer Info'!A$4:C$12,2,FALSE)</f>
        <v>Port Royale</v>
      </c>
      <c r="H76" t="s">
        <v>22</v>
      </c>
      <c r="I76" t="s">
        <v>23</v>
      </c>
      <c r="J76" t="s">
        <v>24</v>
      </c>
      <c r="K76">
        <v>35</v>
      </c>
      <c r="L76" s="19">
        <v>260</v>
      </c>
      <c r="M76" s="5">
        <v>9100</v>
      </c>
      <c r="N76" t="str">
        <f>IF(Table1[[#This Row],[Number]]&gt;=20,"Yes","No")</f>
        <v>Yes</v>
      </c>
      <c r="O76" s="5">
        <f>IF(Table1[[#This Row],[Number]]&gt;=20,Table1[[#This Row],[Total]]*0.95,Table1[[#This Row],[Total]])</f>
        <v>8645</v>
      </c>
    </row>
    <row r="77" spans="1:15" x14ac:dyDescent="0.3">
      <c r="A77">
        <v>76</v>
      </c>
      <c r="B77" s="2">
        <v>44005</v>
      </c>
      <c r="C77" s="3" t="s">
        <v>65</v>
      </c>
      <c r="D77" s="6" t="s">
        <v>28</v>
      </c>
      <c r="E77" s="3" t="s">
        <v>29</v>
      </c>
      <c r="F77" s="3">
        <v>178</v>
      </c>
      <c r="G77" s="3" t="str">
        <f>VLOOKUP(Table1[[#This Row],[Customer ID]],'Customer Info'!A$4:C$12,2,FALSE)</f>
        <v>Vento</v>
      </c>
      <c r="H77" t="s">
        <v>26</v>
      </c>
      <c r="I77" t="s">
        <v>18</v>
      </c>
      <c r="J77" t="s">
        <v>27</v>
      </c>
      <c r="K77">
        <v>22</v>
      </c>
      <c r="L77" s="19">
        <v>350</v>
      </c>
      <c r="M77" s="5">
        <v>7700</v>
      </c>
      <c r="N77" t="str">
        <f>IF(Table1[[#This Row],[Number]]&gt;=20,"Yes","No")</f>
        <v>Yes</v>
      </c>
      <c r="O77" s="5">
        <f>IF(Table1[[#This Row],[Number]]&gt;=20,Table1[[#This Row],[Total]]*0.95,Table1[[#This Row],[Total]])</f>
        <v>7315</v>
      </c>
    </row>
    <row r="78" spans="1:15" x14ac:dyDescent="0.3">
      <c r="A78">
        <v>77</v>
      </c>
      <c r="B78" s="2">
        <v>44006</v>
      </c>
      <c r="C78" s="3" t="s">
        <v>65</v>
      </c>
      <c r="D78" s="6" t="s">
        <v>20</v>
      </c>
      <c r="E78" s="3" t="s">
        <v>21</v>
      </c>
      <c r="F78" s="3">
        <v>166</v>
      </c>
      <c r="G78" s="3" t="str">
        <f>VLOOKUP(Table1[[#This Row],[Customer ID]],'Customer Info'!A$4:C$12,2,FALSE)</f>
        <v>Port Royale</v>
      </c>
      <c r="H78" t="s">
        <v>47</v>
      </c>
      <c r="I78" t="s">
        <v>39</v>
      </c>
      <c r="J78" t="s">
        <v>55</v>
      </c>
      <c r="K78">
        <v>16</v>
      </c>
      <c r="L78" s="19">
        <v>220</v>
      </c>
      <c r="M78" s="5">
        <v>3520</v>
      </c>
      <c r="N78" t="str">
        <f>IF(Table1[[#This Row],[Number]]&gt;=20,"Yes","No")</f>
        <v>No</v>
      </c>
      <c r="O78" s="5">
        <f>IF(Table1[[#This Row],[Number]]&gt;=20,Table1[[#This Row],[Total]]*0.95,Table1[[#This Row],[Total]])</f>
        <v>3520</v>
      </c>
    </row>
    <row r="79" spans="1:15" x14ac:dyDescent="0.3">
      <c r="A79">
        <v>78</v>
      </c>
      <c r="B79" s="2">
        <v>44009</v>
      </c>
      <c r="C79" s="3" t="s">
        <v>65</v>
      </c>
      <c r="D79" s="6" t="s">
        <v>25</v>
      </c>
      <c r="E79" s="3" t="s">
        <v>21</v>
      </c>
      <c r="F79" s="3">
        <v>162</v>
      </c>
      <c r="G79" s="3" t="str">
        <f>VLOOKUP(Table1[[#This Row],[Customer ID]],'Customer Info'!A$4:C$12,2,FALSE)</f>
        <v>Cruise</v>
      </c>
      <c r="H79" t="s">
        <v>32</v>
      </c>
      <c r="I79" t="s">
        <v>18</v>
      </c>
      <c r="J79" t="s">
        <v>49</v>
      </c>
      <c r="K79">
        <v>50</v>
      </c>
      <c r="L79" s="19">
        <v>295</v>
      </c>
      <c r="M79" s="5">
        <v>14750</v>
      </c>
      <c r="N79" t="str">
        <f>IF(Table1[[#This Row],[Number]]&gt;=20,"Yes","No")</f>
        <v>Yes</v>
      </c>
      <c r="O79" s="5">
        <f>IF(Table1[[#This Row],[Number]]&gt;=20,Table1[[#This Row],[Total]]*0.95,Table1[[#This Row],[Total]])</f>
        <v>14012.5</v>
      </c>
    </row>
    <row r="80" spans="1:15" x14ac:dyDescent="0.3">
      <c r="A80">
        <v>79</v>
      </c>
      <c r="B80" s="2">
        <v>44011</v>
      </c>
      <c r="C80" s="3" t="s">
        <v>65</v>
      </c>
      <c r="D80" s="6" t="s">
        <v>35</v>
      </c>
      <c r="E80" s="3" t="s">
        <v>16</v>
      </c>
      <c r="F80" s="3">
        <v>178</v>
      </c>
      <c r="G80" s="3" t="str">
        <f>VLOOKUP(Table1[[#This Row],[Customer ID]],'Customer Info'!A$4:C$12,2,FALSE)</f>
        <v>Vento</v>
      </c>
      <c r="H80" t="s">
        <v>38</v>
      </c>
      <c r="I80" t="s">
        <v>33</v>
      </c>
      <c r="J80" t="s">
        <v>44</v>
      </c>
      <c r="K80">
        <v>32</v>
      </c>
      <c r="L80" s="19">
        <v>375</v>
      </c>
      <c r="M80" s="5">
        <v>12000</v>
      </c>
      <c r="N80" t="str">
        <f>IF(Table1[[#This Row],[Number]]&gt;=20,"Yes","No")</f>
        <v>Yes</v>
      </c>
      <c r="O80" s="5">
        <f>IF(Table1[[#This Row],[Number]]&gt;=20,Table1[[#This Row],[Total]]*0.95,Table1[[#This Row],[Total]])</f>
        <v>11400</v>
      </c>
    </row>
    <row r="81" spans="1:15" x14ac:dyDescent="0.3">
      <c r="A81">
        <v>80</v>
      </c>
      <c r="B81" s="2">
        <v>44011</v>
      </c>
      <c r="C81" s="3" t="s">
        <v>65</v>
      </c>
      <c r="D81" s="6" t="s">
        <v>20</v>
      </c>
      <c r="E81" s="3" t="s">
        <v>21</v>
      </c>
      <c r="F81" s="3">
        <v>136</v>
      </c>
      <c r="G81" s="3" t="str">
        <f>VLOOKUP(Table1[[#This Row],[Customer ID]],'Customer Info'!A$4:C$12,2,FALSE)</f>
        <v>Telmark</v>
      </c>
      <c r="H81" t="s">
        <v>17</v>
      </c>
      <c r="I81" t="s">
        <v>39</v>
      </c>
      <c r="J81" t="s">
        <v>53</v>
      </c>
      <c r="K81">
        <v>14</v>
      </c>
      <c r="L81" s="19">
        <v>235</v>
      </c>
      <c r="M81" s="5">
        <v>3290</v>
      </c>
      <c r="N81" t="str">
        <f>IF(Table1[[#This Row],[Number]]&gt;=20,"Yes","No")</f>
        <v>No</v>
      </c>
      <c r="O81" s="5">
        <f>IF(Table1[[#This Row],[Number]]&gt;=20,Table1[[#This Row],[Total]]*0.95,Table1[[#This Row],[Total]])</f>
        <v>3290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9389-50E8-44AE-BD5A-6B50F1411BA7}">
  <dimension ref="F15:M69"/>
  <sheetViews>
    <sheetView topLeftCell="E50" workbookViewId="0">
      <selection activeCell="K66" sqref="K66"/>
    </sheetView>
  </sheetViews>
  <sheetFormatPr defaultRowHeight="14.4" x14ac:dyDescent="0.3"/>
  <cols>
    <col min="6" max="6" width="13.109375" bestFit="1" customWidth="1"/>
    <col min="7" max="7" width="15.5546875" bestFit="1" customWidth="1"/>
    <col min="8" max="8" width="15.5546875" customWidth="1"/>
    <col min="9" max="9" width="8.88671875" bestFit="1" customWidth="1"/>
    <col min="10" max="10" width="10.6640625" bestFit="1" customWidth="1"/>
    <col min="11" max="11" width="8.6640625" bestFit="1" customWidth="1"/>
    <col min="12" max="12" width="7.77734375" bestFit="1" customWidth="1"/>
    <col min="13" max="14" width="10.77734375" bestFit="1" customWidth="1"/>
    <col min="15" max="15" width="6.109375" bestFit="1" customWidth="1"/>
    <col min="16" max="16" width="10.77734375" bestFit="1" customWidth="1"/>
  </cols>
  <sheetData>
    <row r="15" spans="6:13" x14ac:dyDescent="0.3">
      <c r="F15" s="21" t="s">
        <v>94</v>
      </c>
      <c r="G15" s="21" t="s">
        <v>93</v>
      </c>
    </row>
    <row r="16" spans="6:13" x14ac:dyDescent="0.3">
      <c r="F16" s="21" t="s">
        <v>91</v>
      </c>
      <c r="G16" t="s">
        <v>20</v>
      </c>
      <c r="H16" t="s">
        <v>37</v>
      </c>
      <c r="I16" t="s">
        <v>15</v>
      </c>
      <c r="J16" t="s">
        <v>28</v>
      </c>
      <c r="K16" t="s">
        <v>25</v>
      </c>
      <c r="L16" t="s">
        <v>35</v>
      </c>
      <c r="M16" t="s">
        <v>92</v>
      </c>
    </row>
    <row r="17" spans="6:13" x14ac:dyDescent="0.3">
      <c r="F17" s="6" t="s">
        <v>14</v>
      </c>
      <c r="G17" s="26">
        <v>5445</v>
      </c>
      <c r="H17" s="26">
        <v>7275</v>
      </c>
      <c r="I17" s="26">
        <v>7238.333333333333</v>
      </c>
      <c r="J17" s="26">
        <v>7050</v>
      </c>
      <c r="K17" s="26">
        <v>8000</v>
      </c>
      <c r="L17" s="26">
        <v>4900</v>
      </c>
      <c r="M17" s="26">
        <v>6827.727272727273</v>
      </c>
    </row>
    <row r="18" spans="6:13" x14ac:dyDescent="0.3">
      <c r="F18" s="6" t="s">
        <v>92</v>
      </c>
      <c r="G18" s="26">
        <v>5445</v>
      </c>
      <c r="H18" s="26">
        <v>7275</v>
      </c>
      <c r="I18" s="26">
        <v>7238.333333333333</v>
      </c>
      <c r="J18" s="26">
        <v>7050</v>
      </c>
      <c r="K18" s="26">
        <v>8000</v>
      </c>
      <c r="L18" s="26">
        <v>4900</v>
      </c>
      <c r="M18" s="26">
        <v>6827.727272727273</v>
      </c>
    </row>
    <row r="25" spans="6:13" x14ac:dyDescent="0.3">
      <c r="F25" s="21" t="s">
        <v>91</v>
      </c>
      <c r="G25" t="s">
        <v>90</v>
      </c>
    </row>
    <row r="26" spans="6:13" x14ac:dyDescent="0.3">
      <c r="F26" s="6" t="s">
        <v>16</v>
      </c>
      <c r="G26" s="26">
        <v>25705.5</v>
      </c>
    </row>
    <row r="27" spans="6:13" x14ac:dyDescent="0.3">
      <c r="F27" s="6" t="s">
        <v>29</v>
      </c>
      <c r="G27" s="26">
        <v>20670</v>
      </c>
    </row>
    <row r="28" spans="6:13" x14ac:dyDescent="0.3">
      <c r="F28" s="6" t="s">
        <v>21</v>
      </c>
      <c r="G28" s="26">
        <v>25825.5</v>
      </c>
    </row>
    <row r="29" spans="6:13" x14ac:dyDescent="0.3">
      <c r="F29" s="6" t="s">
        <v>92</v>
      </c>
      <c r="G29" s="26">
        <v>72201</v>
      </c>
    </row>
    <row r="31" spans="6:13" x14ac:dyDescent="0.3">
      <c r="F31" s="21" t="s">
        <v>95</v>
      </c>
      <c r="G31" s="21" t="s">
        <v>93</v>
      </c>
    </row>
    <row r="32" spans="6:13" x14ac:dyDescent="0.3">
      <c r="F32" s="21" t="s">
        <v>91</v>
      </c>
      <c r="G32" t="s">
        <v>73</v>
      </c>
      <c r="H32" t="s">
        <v>69</v>
      </c>
      <c r="I32" t="s">
        <v>77</v>
      </c>
      <c r="J32" t="s">
        <v>81</v>
      </c>
      <c r="K32" t="s">
        <v>75</v>
      </c>
      <c r="L32" t="s">
        <v>71</v>
      </c>
      <c r="M32" t="s">
        <v>92</v>
      </c>
    </row>
    <row r="33" spans="6:13" x14ac:dyDescent="0.3">
      <c r="F33" s="6" t="s">
        <v>14</v>
      </c>
      <c r="G33" s="26">
        <v>2</v>
      </c>
      <c r="H33" s="26">
        <v>2</v>
      </c>
      <c r="I33" s="26">
        <v>1</v>
      </c>
      <c r="J33" s="26">
        <v>2</v>
      </c>
      <c r="K33" s="26">
        <v>1</v>
      </c>
      <c r="L33" s="26">
        <v>3</v>
      </c>
      <c r="M33" s="26">
        <v>11</v>
      </c>
    </row>
    <row r="34" spans="6:13" x14ac:dyDescent="0.3">
      <c r="F34" s="6" t="s">
        <v>92</v>
      </c>
      <c r="G34" s="26">
        <v>2</v>
      </c>
      <c r="H34" s="26">
        <v>2</v>
      </c>
      <c r="I34" s="26">
        <v>1</v>
      </c>
      <c r="J34" s="26">
        <v>2</v>
      </c>
      <c r="K34" s="26">
        <v>1</v>
      </c>
      <c r="L34" s="26">
        <v>3</v>
      </c>
      <c r="M34" s="26">
        <v>11</v>
      </c>
    </row>
    <row r="62" spans="6:9" x14ac:dyDescent="0.3">
      <c r="F62" t="s">
        <v>90</v>
      </c>
      <c r="H62" s="21" t="s">
        <v>91</v>
      </c>
      <c r="I62" t="s">
        <v>96</v>
      </c>
    </row>
    <row r="63" spans="6:9" x14ac:dyDescent="0.3">
      <c r="F63" s="26">
        <v>562109.75</v>
      </c>
      <c r="H63" s="6" t="s">
        <v>14</v>
      </c>
      <c r="I63" s="26">
        <v>6563.727272727273</v>
      </c>
    </row>
    <row r="64" spans="6:9" x14ac:dyDescent="0.3">
      <c r="H64" s="6" t="s">
        <v>42</v>
      </c>
      <c r="I64" s="26">
        <v>6791.25</v>
      </c>
    </row>
    <row r="65" spans="8:9" x14ac:dyDescent="0.3">
      <c r="H65" s="6" t="s">
        <v>50</v>
      </c>
      <c r="I65" s="26">
        <v>6478.625</v>
      </c>
    </row>
    <row r="66" spans="8:9" x14ac:dyDescent="0.3">
      <c r="H66" s="6" t="s">
        <v>58</v>
      </c>
      <c r="I66" s="26">
        <v>7594.046875</v>
      </c>
    </row>
    <row r="67" spans="8:9" x14ac:dyDescent="0.3">
      <c r="H67" s="6" t="s">
        <v>60</v>
      </c>
      <c r="I67" s="26">
        <v>7318.3833333333332</v>
      </c>
    </row>
    <row r="68" spans="8:9" x14ac:dyDescent="0.3">
      <c r="H68" s="6" t="s">
        <v>65</v>
      </c>
      <c r="I68" s="26">
        <v>7078.7333333333336</v>
      </c>
    </row>
    <row r="69" spans="8:9" x14ac:dyDescent="0.3">
      <c r="H69" s="6" t="s">
        <v>92</v>
      </c>
      <c r="I69" s="27">
        <v>7026.3718749999998</v>
      </c>
    </row>
  </sheetData>
  <pageMargins left="0.7" right="0.7" top="0.75" bottom="0.75" header="0.3" footer="0.3"/>
  <drawing r:id="rId6"/>
  <extLst>
    <ext xmlns:x14="http://schemas.microsoft.com/office/spreadsheetml/2009/9/main" uri="{05C60535-1F16-4fd2-B633-F4F36F0B64E0}">
      <x14:sparklineGroups xmlns:xm="http://schemas.microsoft.com/office/excel/2006/main">
        <x14:sparklineGroup type="column" displayEmptyCellsAs="gap" negative="1" xr2:uid="{35647721-5FF0-4236-B7D6-FFBD31BE0AAF}">
          <x14:colorSeries rgb="FF0070C0"/>
          <x14:colorNegative rgb="FF000000"/>
          <x14:colorAxis rgb="FF000000"/>
          <x14:colorMarkers rgb="FF000000"/>
          <x14:colorFirst rgb="FF000000"/>
          <x14:colorLast rgb="FF000000"/>
          <x14:colorHigh rgb="FF000000"/>
          <x14:colorLow rgb="FF000000"/>
          <x14:sparklines>
            <x14:sparkline>
              <xm:f>'Pivot Table'!F62</xm:f>
              <xm:sqref>F62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04A5-A376-44AF-B689-805470F4E35E}">
  <dimension ref="A1:P39"/>
  <sheetViews>
    <sheetView showGridLines="0" tabSelected="1" zoomScale="96" zoomScaleNormal="60" workbookViewId="0">
      <selection activeCell="R12" sqref="R12"/>
    </sheetView>
  </sheetViews>
  <sheetFormatPr defaultRowHeight="14.4" outlineLevelRow="1" x14ac:dyDescent="0.3"/>
  <sheetData>
    <row r="1" spans="1:16" ht="14.4" customHeight="1" outlineLevel="1" x14ac:dyDescent="0.3">
      <c r="A1" s="25" t="s">
        <v>97</v>
      </c>
      <c r="B1" s="25"/>
      <c r="C1" s="25"/>
      <c r="D1" s="25"/>
      <c r="E1" s="25"/>
      <c r="F1" s="25"/>
      <c r="G1" s="25"/>
      <c r="H1" s="25"/>
      <c r="I1" s="25"/>
      <c r="J1" s="25"/>
      <c r="K1" s="25"/>
      <c r="L1" s="25"/>
      <c r="M1" s="25"/>
      <c r="N1" s="25"/>
      <c r="O1" s="25"/>
      <c r="P1" s="25"/>
    </row>
    <row r="2" spans="1:16" ht="14.4" customHeight="1" outlineLevel="1" x14ac:dyDescent="0.3">
      <c r="A2" s="25"/>
      <c r="B2" s="25"/>
      <c r="C2" s="25"/>
      <c r="D2" s="25"/>
      <c r="E2" s="25"/>
      <c r="F2" s="25"/>
      <c r="G2" s="25"/>
      <c r="H2" s="25"/>
      <c r="I2" s="25"/>
      <c r="J2" s="25"/>
      <c r="K2" s="25"/>
      <c r="L2" s="25"/>
      <c r="M2" s="25"/>
      <c r="N2" s="25"/>
      <c r="O2" s="25"/>
      <c r="P2" s="25"/>
    </row>
    <row r="3" spans="1:16" ht="18" outlineLevel="1" x14ac:dyDescent="0.35">
      <c r="A3" s="23" t="s">
        <v>98</v>
      </c>
      <c r="B3" s="23"/>
      <c r="C3" s="23"/>
      <c r="D3" s="23"/>
      <c r="E3" s="23"/>
      <c r="F3" s="23"/>
      <c r="G3" s="23"/>
      <c r="H3" s="23"/>
      <c r="I3" s="23"/>
      <c r="J3" s="23"/>
      <c r="K3" s="23"/>
      <c r="L3" s="23"/>
      <c r="M3" s="23"/>
      <c r="N3" s="23"/>
      <c r="O3" s="23"/>
      <c r="P3" s="23"/>
    </row>
    <row r="4" spans="1:16" outlineLevel="1" x14ac:dyDescent="0.3">
      <c r="A4" s="22"/>
      <c r="B4" s="22"/>
      <c r="C4" s="22"/>
      <c r="D4" s="22"/>
      <c r="E4" s="22"/>
      <c r="F4" s="22"/>
      <c r="G4" s="22"/>
      <c r="H4" s="22"/>
      <c r="I4" s="22"/>
      <c r="J4" s="22"/>
      <c r="K4" s="22"/>
      <c r="L4" s="22"/>
      <c r="M4" s="22"/>
      <c r="N4" s="22"/>
      <c r="O4" s="22"/>
      <c r="P4" s="22"/>
    </row>
    <row r="5" spans="1:16" ht="15.6" outlineLevel="1" x14ac:dyDescent="0.3">
      <c r="A5" s="24"/>
      <c r="B5" s="24"/>
      <c r="C5" s="24"/>
      <c r="D5" s="22"/>
      <c r="E5" s="22"/>
      <c r="F5" s="22"/>
      <c r="G5" s="22"/>
      <c r="H5" s="22"/>
      <c r="I5" s="22"/>
      <c r="J5" s="22"/>
      <c r="K5" s="22"/>
      <c r="L5" s="22"/>
      <c r="M5" s="22"/>
      <c r="N5" s="22"/>
      <c r="O5" s="22"/>
      <c r="P5" s="22"/>
    </row>
    <row r="6" spans="1:16" outlineLevel="1" x14ac:dyDescent="0.3">
      <c r="A6" s="22"/>
      <c r="B6" s="22"/>
      <c r="C6" s="22"/>
      <c r="D6" s="22"/>
      <c r="E6" s="22"/>
      <c r="F6" s="22"/>
      <c r="G6" s="22"/>
      <c r="H6" s="22"/>
      <c r="I6" s="22"/>
      <c r="J6" s="22"/>
      <c r="K6" s="22"/>
      <c r="L6" s="22"/>
      <c r="M6" s="22"/>
      <c r="N6" s="22"/>
      <c r="O6" s="22"/>
      <c r="P6" s="22"/>
    </row>
    <row r="7" spans="1:16" outlineLevel="1" x14ac:dyDescent="0.3">
      <c r="A7" s="22"/>
      <c r="B7" s="22"/>
      <c r="C7" s="22"/>
      <c r="D7" s="22"/>
      <c r="E7" s="22"/>
      <c r="F7" s="22"/>
      <c r="G7" s="22"/>
      <c r="H7" s="22"/>
      <c r="I7" s="22"/>
      <c r="J7" s="22"/>
      <c r="K7" s="22"/>
      <c r="L7" s="22"/>
      <c r="M7" s="22"/>
      <c r="N7" s="22"/>
      <c r="O7" s="22"/>
      <c r="P7" s="22"/>
    </row>
    <row r="8" spans="1:16" outlineLevel="1" x14ac:dyDescent="0.3">
      <c r="A8" s="22"/>
      <c r="B8" s="22"/>
      <c r="C8" s="22"/>
      <c r="D8" s="22"/>
      <c r="E8" s="22"/>
      <c r="F8" s="22"/>
      <c r="G8" s="22"/>
      <c r="H8" s="22"/>
      <c r="I8" s="22"/>
      <c r="J8" s="22"/>
      <c r="K8" s="22"/>
      <c r="L8" s="22"/>
      <c r="M8" s="22"/>
      <c r="N8" s="22"/>
      <c r="O8" s="22"/>
      <c r="P8" s="22"/>
    </row>
    <row r="9" spans="1:16" outlineLevel="1" x14ac:dyDescent="0.3">
      <c r="A9" s="22"/>
      <c r="B9" s="22"/>
      <c r="C9" s="22"/>
      <c r="D9" s="22"/>
      <c r="E9" s="22"/>
      <c r="F9" s="22"/>
      <c r="G9" s="22"/>
      <c r="H9" s="22"/>
      <c r="I9" s="22"/>
      <c r="J9" s="22"/>
      <c r="K9" s="22"/>
      <c r="L9" s="22"/>
      <c r="M9" s="22"/>
      <c r="N9" s="22"/>
      <c r="O9" s="22"/>
      <c r="P9" s="22"/>
    </row>
    <row r="10" spans="1:16" outlineLevel="1" x14ac:dyDescent="0.3">
      <c r="A10" s="22"/>
      <c r="B10" s="22"/>
      <c r="C10" s="22"/>
      <c r="D10" s="22"/>
      <c r="E10" s="22"/>
      <c r="F10" s="22"/>
      <c r="G10" s="22"/>
      <c r="H10" s="22"/>
      <c r="I10" s="22"/>
      <c r="J10" s="22"/>
      <c r="K10" s="22"/>
      <c r="L10" s="22"/>
      <c r="M10" s="22"/>
      <c r="N10" s="22"/>
      <c r="O10" s="22"/>
      <c r="P10" s="22"/>
    </row>
    <row r="11" spans="1:16" outlineLevel="1" x14ac:dyDescent="0.3">
      <c r="A11" s="22"/>
      <c r="B11" s="22"/>
      <c r="C11" s="22"/>
      <c r="D11" s="22"/>
      <c r="E11" s="22"/>
      <c r="F11" s="22"/>
      <c r="G11" s="22"/>
      <c r="H11" s="22"/>
      <c r="I11" s="22"/>
      <c r="J11" s="22"/>
      <c r="K11" s="22"/>
      <c r="L11" s="22"/>
      <c r="M11" s="22"/>
      <c r="N11" s="22"/>
      <c r="O11" s="22"/>
      <c r="P11" s="22"/>
    </row>
    <row r="12" spans="1:16" outlineLevel="1" x14ac:dyDescent="0.3">
      <c r="A12" s="22"/>
      <c r="B12" s="22"/>
      <c r="C12" s="22"/>
      <c r="D12" s="22"/>
      <c r="E12" s="22"/>
      <c r="F12" s="22"/>
      <c r="G12" s="22"/>
      <c r="H12" s="22"/>
      <c r="I12" s="22"/>
      <c r="J12" s="22"/>
      <c r="K12" s="22"/>
      <c r="L12" s="22"/>
      <c r="M12" s="22"/>
      <c r="N12" s="22"/>
      <c r="O12" s="22"/>
      <c r="P12" s="22"/>
    </row>
    <row r="13" spans="1:16" outlineLevel="1" x14ac:dyDescent="0.3">
      <c r="A13" s="22"/>
      <c r="B13" s="22"/>
      <c r="C13" s="22"/>
      <c r="D13" s="22"/>
      <c r="E13" s="22"/>
      <c r="F13" s="22"/>
      <c r="G13" s="22"/>
      <c r="H13" s="22"/>
      <c r="I13" s="22"/>
      <c r="J13" s="22"/>
      <c r="K13" s="22"/>
      <c r="L13" s="22"/>
      <c r="M13" s="22"/>
      <c r="N13" s="22"/>
      <c r="O13" s="22"/>
      <c r="P13" s="22"/>
    </row>
    <row r="14" spans="1:16" outlineLevel="1" x14ac:dyDescent="0.3">
      <c r="A14" s="22"/>
      <c r="B14" s="22"/>
      <c r="C14" s="22"/>
      <c r="D14" s="22"/>
      <c r="E14" s="22"/>
      <c r="F14" s="22"/>
      <c r="G14" s="22"/>
      <c r="H14" s="22"/>
      <c r="I14" s="22"/>
      <c r="J14" s="22"/>
      <c r="K14" s="22"/>
      <c r="L14" s="22"/>
      <c r="M14" s="22"/>
      <c r="N14" s="22"/>
      <c r="O14" s="22"/>
      <c r="P14" s="22"/>
    </row>
    <row r="15" spans="1:16" outlineLevel="1" x14ac:dyDescent="0.3">
      <c r="A15" s="22"/>
      <c r="B15" s="22"/>
      <c r="C15" s="22"/>
      <c r="D15" s="22"/>
      <c r="E15" s="22"/>
      <c r="F15" s="22"/>
      <c r="G15" s="22"/>
      <c r="H15" s="22"/>
      <c r="I15" s="22"/>
      <c r="J15" s="22"/>
      <c r="K15" s="22"/>
      <c r="L15" s="22"/>
      <c r="M15" s="22"/>
      <c r="N15" s="22"/>
      <c r="O15" s="22"/>
      <c r="P15" s="22"/>
    </row>
    <row r="16" spans="1:16" outlineLevel="1" x14ac:dyDescent="0.3">
      <c r="A16" s="22"/>
      <c r="B16" s="22"/>
      <c r="C16" s="22"/>
      <c r="D16" s="22"/>
      <c r="E16" s="22"/>
      <c r="F16" s="22"/>
      <c r="G16" s="22"/>
      <c r="H16" s="22"/>
      <c r="I16" s="22"/>
      <c r="J16" s="22"/>
      <c r="K16" s="22"/>
      <c r="L16" s="22"/>
      <c r="M16" s="22"/>
      <c r="N16" s="22"/>
      <c r="O16" s="22"/>
      <c r="P16" s="22"/>
    </row>
    <row r="17" spans="1:16" outlineLevel="1" x14ac:dyDescent="0.3">
      <c r="A17" s="22"/>
      <c r="B17" s="22"/>
      <c r="C17" s="22"/>
      <c r="D17" s="22"/>
      <c r="E17" s="22"/>
      <c r="F17" s="22"/>
      <c r="G17" s="22"/>
      <c r="H17" s="22"/>
      <c r="I17" s="22"/>
      <c r="J17" s="22"/>
      <c r="K17" s="22"/>
      <c r="L17" s="22"/>
      <c r="M17" s="22"/>
      <c r="N17" s="22"/>
      <c r="O17" s="22"/>
      <c r="P17" s="22"/>
    </row>
    <row r="18" spans="1:16" outlineLevel="1" x14ac:dyDescent="0.3">
      <c r="A18" s="22"/>
      <c r="B18" s="22"/>
      <c r="C18" s="22"/>
      <c r="D18" s="22"/>
      <c r="E18" s="22"/>
      <c r="F18" s="22"/>
      <c r="G18" s="22"/>
      <c r="H18" s="22"/>
      <c r="I18" s="22"/>
      <c r="J18" s="22"/>
      <c r="K18" s="22"/>
      <c r="L18" s="22"/>
      <c r="M18" s="22"/>
      <c r="N18" s="22"/>
      <c r="O18" s="22"/>
      <c r="P18" s="22"/>
    </row>
    <row r="19" spans="1:16" outlineLevel="1" x14ac:dyDescent="0.3">
      <c r="A19" s="22"/>
      <c r="B19" s="22"/>
      <c r="C19" s="22"/>
      <c r="D19" s="22"/>
      <c r="E19" s="22"/>
      <c r="F19" s="22"/>
      <c r="G19" s="22"/>
      <c r="H19" s="22"/>
      <c r="I19" s="22"/>
      <c r="J19" s="22"/>
      <c r="K19" s="22"/>
      <c r="L19" s="22"/>
      <c r="M19" s="22"/>
      <c r="N19" s="22"/>
      <c r="O19" s="22"/>
      <c r="P19" s="22"/>
    </row>
    <row r="20" spans="1:16" outlineLevel="1" x14ac:dyDescent="0.3">
      <c r="A20" s="22"/>
      <c r="B20" s="22"/>
      <c r="C20" s="22"/>
      <c r="D20" s="22"/>
      <c r="E20" s="22"/>
      <c r="F20" s="22"/>
      <c r="G20" s="22"/>
      <c r="H20" s="22"/>
      <c r="I20" s="22"/>
      <c r="J20" s="22"/>
      <c r="K20" s="22"/>
      <c r="L20" s="22"/>
      <c r="M20" s="22"/>
      <c r="N20" s="22"/>
      <c r="O20" s="22"/>
      <c r="P20" s="22"/>
    </row>
    <row r="21" spans="1:16" outlineLevel="1" x14ac:dyDescent="0.3">
      <c r="A21" s="22"/>
      <c r="B21" s="22"/>
      <c r="C21" s="22"/>
      <c r="D21" s="22"/>
      <c r="E21" s="22"/>
      <c r="F21" s="22"/>
      <c r="G21" s="22"/>
      <c r="H21" s="22"/>
      <c r="I21" s="22"/>
      <c r="J21" s="22"/>
      <c r="K21" s="22"/>
      <c r="L21" s="22"/>
      <c r="M21" s="22"/>
      <c r="N21" s="22"/>
      <c r="O21" s="22"/>
      <c r="P21" s="22"/>
    </row>
    <row r="22" spans="1:16" outlineLevel="1" x14ac:dyDescent="0.3">
      <c r="A22" s="22"/>
      <c r="B22" s="22"/>
      <c r="C22" s="22"/>
      <c r="D22" s="22"/>
      <c r="E22" s="22"/>
      <c r="F22" s="22"/>
      <c r="G22" s="22"/>
      <c r="H22" s="22"/>
      <c r="I22" s="22"/>
      <c r="J22" s="22"/>
      <c r="K22" s="22"/>
      <c r="L22" s="22"/>
      <c r="M22" s="22"/>
      <c r="N22" s="22"/>
      <c r="O22" s="22"/>
      <c r="P22" s="22"/>
    </row>
    <row r="23" spans="1:16" outlineLevel="1" x14ac:dyDescent="0.3">
      <c r="A23" s="22"/>
      <c r="B23" s="22"/>
      <c r="C23" s="22"/>
      <c r="D23" s="22"/>
      <c r="E23" s="22"/>
      <c r="F23" s="22"/>
      <c r="G23" s="22"/>
      <c r="H23" s="22"/>
      <c r="I23" s="22"/>
      <c r="J23" s="22"/>
      <c r="K23" s="22"/>
      <c r="L23" s="22"/>
      <c r="M23" s="22"/>
      <c r="N23" s="22"/>
      <c r="O23" s="22"/>
      <c r="P23" s="22"/>
    </row>
    <row r="24" spans="1:16" outlineLevel="1" x14ac:dyDescent="0.3">
      <c r="A24" s="22"/>
      <c r="B24" s="22"/>
      <c r="C24" s="22"/>
      <c r="D24" s="22"/>
      <c r="E24" s="22"/>
      <c r="F24" s="22"/>
      <c r="G24" s="22"/>
      <c r="H24" s="22"/>
      <c r="I24" s="22"/>
      <c r="J24" s="22"/>
      <c r="K24" s="22"/>
      <c r="L24" s="22"/>
      <c r="M24" s="22"/>
      <c r="N24" s="22"/>
      <c r="O24" s="22"/>
      <c r="P24" s="22"/>
    </row>
    <row r="25" spans="1:16" outlineLevel="1" x14ac:dyDescent="0.3">
      <c r="A25" s="22"/>
      <c r="B25" s="22"/>
      <c r="C25" s="22"/>
      <c r="D25" s="22"/>
      <c r="E25" s="22"/>
      <c r="F25" s="22"/>
      <c r="G25" s="22"/>
      <c r="H25" s="22"/>
      <c r="I25" s="22"/>
      <c r="J25" s="22"/>
      <c r="K25" s="22"/>
      <c r="L25" s="22"/>
      <c r="M25" s="22"/>
      <c r="N25" s="22"/>
      <c r="O25" s="22"/>
      <c r="P25" s="22"/>
    </row>
    <row r="26" spans="1:16" outlineLevel="1" x14ac:dyDescent="0.3">
      <c r="A26" s="22"/>
      <c r="B26" s="22"/>
      <c r="C26" s="22"/>
      <c r="D26" s="22"/>
      <c r="E26" s="22"/>
      <c r="F26" s="22"/>
      <c r="G26" s="22"/>
      <c r="H26" s="22"/>
      <c r="I26" s="22"/>
      <c r="J26" s="22"/>
      <c r="K26" s="22"/>
      <c r="L26" s="22"/>
      <c r="M26" s="22"/>
      <c r="N26" s="22"/>
      <c r="O26" s="22"/>
      <c r="P26" s="22"/>
    </row>
    <row r="27" spans="1:16" outlineLevel="1" x14ac:dyDescent="0.3">
      <c r="A27" s="22"/>
      <c r="B27" s="22"/>
      <c r="C27" s="22"/>
      <c r="D27" s="22"/>
      <c r="E27" s="22"/>
      <c r="F27" s="22"/>
      <c r="G27" s="22"/>
      <c r="H27" s="22"/>
      <c r="I27" s="22"/>
      <c r="J27" s="22"/>
      <c r="K27" s="22"/>
      <c r="L27" s="22"/>
      <c r="M27" s="22"/>
      <c r="N27" s="22"/>
      <c r="O27" s="22"/>
      <c r="P27" s="22"/>
    </row>
    <row r="28" spans="1:16" outlineLevel="1" x14ac:dyDescent="0.3">
      <c r="A28" s="22"/>
      <c r="B28" s="22"/>
      <c r="C28" s="22"/>
      <c r="D28" s="22"/>
      <c r="E28" s="22"/>
      <c r="F28" s="22"/>
      <c r="G28" s="22"/>
      <c r="H28" s="22"/>
      <c r="I28" s="22"/>
      <c r="J28" s="22"/>
      <c r="K28" s="22"/>
      <c r="L28" s="22"/>
      <c r="M28" s="22"/>
      <c r="N28" s="22"/>
      <c r="O28" s="22"/>
      <c r="P28" s="22"/>
    </row>
    <row r="29" spans="1:16" outlineLevel="1" x14ac:dyDescent="0.3">
      <c r="A29" s="22"/>
      <c r="B29" s="22"/>
      <c r="C29" s="22"/>
      <c r="D29" s="22"/>
      <c r="E29" s="22"/>
      <c r="F29" s="22"/>
      <c r="G29" s="22"/>
      <c r="H29" s="22"/>
      <c r="I29" s="22"/>
      <c r="J29" s="22"/>
      <c r="K29" s="22"/>
      <c r="L29" s="22"/>
      <c r="M29" s="22"/>
      <c r="N29" s="22"/>
      <c r="O29" s="22"/>
      <c r="P29" s="22"/>
    </row>
    <row r="30" spans="1:16" outlineLevel="1" x14ac:dyDescent="0.3">
      <c r="A30" s="22"/>
      <c r="B30" s="22"/>
      <c r="C30" s="22"/>
      <c r="D30" s="22"/>
      <c r="E30" s="22"/>
      <c r="F30" s="22"/>
      <c r="G30" s="22"/>
      <c r="H30" s="22"/>
      <c r="I30" s="22"/>
      <c r="J30" s="22"/>
      <c r="K30" s="22"/>
      <c r="L30" s="22"/>
      <c r="M30" s="22"/>
      <c r="N30" s="22"/>
      <c r="O30" s="22"/>
      <c r="P30" s="22"/>
    </row>
    <row r="31" spans="1:16" outlineLevel="1" x14ac:dyDescent="0.3">
      <c r="A31" s="22"/>
      <c r="B31" s="22"/>
      <c r="C31" s="22"/>
      <c r="D31" s="22"/>
      <c r="E31" s="22"/>
      <c r="F31" s="22"/>
      <c r="G31" s="22"/>
      <c r="H31" s="22"/>
      <c r="I31" s="22"/>
      <c r="J31" s="22"/>
      <c r="K31" s="22"/>
      <c r="L31" s="22"/>
      <c r="M31" s="22"/>
      <c r="N31" s="22"/>
      <c r="O31" s="22"/>
      <c r="P31" s="22"/>
    </row>
    <row r="32" spans="1:16" outlineLevel="1" x14ac:dyDescent="0.3">
      <c r="A32" s="22"/>
      <c r="B32" s="22"/>
      <c r="C32" s="22"/>
      <c r="D32" s="22"/>
      <c r="E32" s="22"/>
      <c r="F32" s="22"/>
      <c r="G32" s="22"/>
      <c r="H32" s="22"/>
      <c r="I32" s="22"/>
      <c r="J32" s="22"/>
      <c r="K32" s="22"/>
      <c r="L32" s="22"/>
      <c r="M32" s="22"/>
      <c r="N32" s="22"/>
      <c r="O32" s="22"/>
      <c r="P32" s="22"/>
    </row>
    <row r="33" spans="1:16" outlineLevel="1" x14ac:dyDescent="0.3">
      <c r="A33" s="22"/>
      <c r="B33" s="22"/>
      <c r="C33" s="22"/>
      <c r="D33" s="22"/>
      <c r="E33" s="22"/>
      <c r="F33" s="22"/>
      <c r="G33" s="22"/>
      <c r="H33" s="22"/>
      <c r="I33" s="22"/>
      <c r="J33" s="22"/>
      <c r="K33" s="22"/>
      <c r="L33" s="22"/>
      <c r="M33" s="22"/>
      <c r="N33" s="22"/>
      <c r="O33" s="22"/>
      <c r="P33" s="22"/>
    </row>
    <row r="34" spans="1:16" outlineLevel="1" x14ac:dyDescent="0.3">
      <c r="A34" s="22"/>
      <c r="B34" s="22"/>
      <c r="C34" s="22"/>
      <c r="D34" s="22"/>
      <c r="E34" s="22"/>
      <c r="F34" s="22"/>
      <c r="G34" s="22"/>
      <c r="H34" s="22"/>
      <c r="I34" s="22"/>
      <c r="J34" s="22"/>
      <c r="K34" s="22"/>
      <c r="L34" s="22"/>
      <c r="M34" s="22"/>
      <c r="N34" s="22"/>
      <c r="O34" s="22"/>
      <c r="P34" s="22"/>
    </row>
    <row r="35" spans="1:16" outlineLevel="1" x14ac:dyDescent="0.3">
      <c r="A35" s="22"/>
      <c r="B35" s="22"/>
      <c r="C35" s="22"/>
      <c r="D35" s="22"/>
      <c r="E35" s="22"/>
      <c r="F35" s="22"/>
      <c r="G35" s="22"/>
      <c r="H35" s="22"/>
      <c r="I35" s="22"/>
      <c r="J35" s="22"/>
      <c r="K35" s="22"/>
      <c r="L35" s="22"/>
      <c r="M35" s="22"/>
      <c r="N35" s="22"/>
      <c r="O35" s="22"/>
      <c r="P35" s="22"/>
    </row>
    <row r="36" spans="1:16" outlineLevel="1" x14ac:dyDescent="0.3">
      <c r="A36" s="22"/>
      <c r="B36" s="22"/>
      <c r="C36" s="22"/>
      <c r="D36" s="22"/>
      <c r="E36" s="22"/>
      <c r="F36" s="22"/>
      <c r="G36" s="22"/>
      <c r="H36" s="22"/>
      <c r="I36" s="22"/>
      <c r="J36" s="22"/>
      <c r="K36" s="22"/>
      <c r="L36" s="22"/>
      <c r="M36" s="22"/>
      <c r="N36" s="22"/>
      <c r="O36" s="22"/>
      <c r="P36" s="22"/>
    </row>
    <row r="37" spans="1:16" outlineLevel="1" x14ac:dyDescent="0.3">
      <c r="A37" s="22"/>
      <c r="B37" s="22"/>
      <c r="C37" s="22"/>
      <c r="D37" s="22"/>
      <c r="E37" s="22"/>
      <c r="F37" s="22"/>
      <c r="G37" s="22"/>
      <c r="H37" s="22"/>
      <c r="I37" s="22"/>
      <c r="J37" s="22"/>
      <c r="K37" s="22"/>
      <c r="L37" s="22"/>
      <c r="M37" s="22"/>
      <c r="N37" s="22"/>
      <c r="O37" s="22"/>
      <c r="P37" s="22"/>
    </row>
    <row r="38" spans="1:16" outlineLevel="1" x14ac:dyDescent="0.3">
      <c r="A38" s="22"/>
      <c r="B38" s="22"/>
      <c r="C38" s="22"/>
      <c r="D38" s="22"/>
      <c r="E38" s="22"/>
      <c r="F38" s="22"/>
      <c r="G38" s="22"/>
      <c r="H38" s="22"/>
      <c r="I38" s="22"/>
      <c r="J38" s="22"/>
      <c r="K38" s="22"/>
      <c r="L38" s="22"/>
      <c r="M38" s="22"/>
      <c r="N38" s="22"/>
      <c r="O38" s="22"/>
      <c r="P38" s="22"/>
    </row>
    <row r="39" spans="1:16" outlineLevel="1" x14ac:dyDescent="0.3">
      <c r="A39" s="22"/>
      <c r="B39" s="22"/>
      <c r="C39" s="22"/>
      <c r="D39" s="22"/>
      <c r="E39" s="22"/>
      <c r="F39" s="22"/>
      <c r="G39" s="22"/>
      <c r="H39" s="22"/>
      <c r="I39" s="22"/>
      <c r="J39" s="22"/>
      <c r="K39" s="22"/>
      <c r="L39" s="22"/>
      <c r="M39" s="22"/>
      <c r="N39" s="22"/>
      <c r="O39" s="22"/>
      <c r="P39" s="22"/>
    </row>
  </sheetData>
  <mergeCells count="3">
    <mergeCell ref="A3:P3"/>
    <mergeCell ref="A5:C5"/>
    <mergeCell ref="A1:P2"/>
  </mergeCells>
  <phoneticPr fontId="8"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4ada42d-c3ee-4290-9cd6-b74ba760266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B3A5F04FA77941B334E3EBA4D2EEFE" ma:contentTypeVersion="6" ma:contentTypeDescription="Create a new document." ma:contentTypeScope="" ma:versionID="98d3f16c6d665739fc5e4916e785d16a">
  <xsd:schema xmlns:xsd="http://www.w3.org/2001/XMLSchema" xmlns:xs="http://www.w3.org/2001/XMLSchema" xmlns:p="http://schemas.microsoft.com/office/2006/metadata/properties" xmlns:ns3="54ada42d-c3ee-4290-9cd6-b74ba7602660" xmlns:ns4="03b44170-e83a-466e-a192-568f0c375157" targetNamespace="http://schemas.microsoft.com/office/2006/metadata/properties" ma:root="true" ma:fieldsID="a8711cb76d461d0da2ed83d1aa2612c2" ns3:_="" ns4:_="">
    <xsd:import namespace="54ada42d-c3ee-4290-9cd6-b74ba7602660"/>
    <xsd:import namespace="03b44170-e83a-466e-a192-568f0c37515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da42d-c3ee-4290-9cd6-b74ba76026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b44170-e83a-466e-a192-568f0c37515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117145-C949-4100-90E0-AFA9BDABA2C9}">
  <ds:schemaRefs>
    <ds:schemaRef ds:uri="http://schemas.microsoft.com/sharepoint/v3/contenttype/forms"/>
  </ds:schemaRefs>
</ds:datastoreItem>
</file>

<file path=customXml/itemProps2.xml><?xml version="1.0" encoding="utf-8"?>
<ds:datastoreItem xmlns:ds="http://schemas.openxmlformats.org/officeDocument/2006/customXml" ds:itemID="{42E9828B-F235-40AC-ADE2-89952B5F6F1A}">
  <ds:schemaRefs>
    <ds:schemaRef ds:uri="http://schemas.microsoft.com/office/2006/documentManagement/types"/>
    <ds:schemaRef ds:uri="54ada42d-c3ee-4290-9cd6-b74ba7602660"/>
    <ds:schemaRef ds:uri="http://www.w3.org/XML/1998/namespace"/>
    <ds:schemaRef ds:uri="03b44170-e83a-466e-a192-568f0c375157"/>
    <ds:schemaRef ds:uri="http://purl.org/dc/elements/1.1/"/>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5D765970-D830-409A-A5D7-D8FD489A2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da42d-c3ee-4290-9cd6-b74ba7602660"/>
    <ds:schemaRef ds:uri="03b44170-e83a-466e-a192-568f0c3751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Customer Info</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shevindi</dc:creator>
  <cp:keywords/>
  <dc:description/>
  <cp:lastModifiedBy>shevindi</cp:lastModifiedBy>
  <cp:revision/>
  <dcterms:created xsi:type="dcterms:W3CDTF">2021-09-09T16:24:17Z</dcterms:created>
  <dcterms:modified xsi:type="dcterms:W3CDTF">2023-06-22T14:41:22Z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0x0101001CB3A5F04FA77941B334E3EBA4D2EEFE</vt:lpwstr>
  </property>
</Properties>
</file>