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南京大学课件\project\upload\王子安\"/>
    </mc:Choice>
  </mc:AlternateContent>
  <bookViews>
    <workbookView xWindow="0" yWindow="0" windowWidth="11490" windowHeight="4545"/>
  </bookViews>
  <sheets>
    <sheet name="Sheet1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J34" i="4"/>
  <c r="J35" i="4"/>
  <c r="J33" i="4"/>
  <c r="J32" i="4"/>
  <c r="J31" i="4"/>
  <c r="B24" i="4" l="1"/>
  <c r="I73" i="4" s="1"/>
  <c r="C24" i="4"/>
  <c r="J73" i="4" s="1"/>
  <c r="D24" i="4"/>
  <c r="K73" i="4" s="1"/>
  <c r="E24" i="4"/>
  <c r="L73" i="4" s="1"/>
  <c r="G24" i="4"/>
  <c r="I74" i="4" s="1"/>
  <c r="H24" i="4"/>
  <c r="J74" i="4" s="1"/>
  <c r="I24" i="4"/>
  <c r="K74" i="4" s="1"/>
  <c r="J24" i="4"/>
  <c r="L74" i="4" s="1"/>
  <c r="B12" i="4"/>
  <c r="I55" i="4" s="1"/>
  <c r="C12" i="4"/>
  <c r="J55" i="4" s="1"/>
  <c r="D12" i="4"/>
  <c r="K55" i="4" s="1"/>
  <c r="E12" i="4"/>
  <c r="L55" i="4" s="1"/>
  <c r="G12" i="4"/>
  <c r="I56" i="4" s="1"/>
  <c r="H12" i="4"/>
  <c r="J56" i="4" s="1"/>
  <c r="I12" i="4"/>
  <c r="K56" i="4" s="1"/>
  <c r="J12" i="4"/>
  <c r="L56" i="4" s="1"/>
  <c r="I35" i="4" l="1"/>
  <c r="J30" i="4"/>
  <c r="E35" i="4" l="1"/>
  <c r="C52" i="4"/>
  <c r="D78" i="4" s="1"/>
  <c r="D52" i="4"/>
  <c r="E78" i="4" s="1"/>
  <c r="E52" i="4"/>
  <c r="F78" i="4" s="1"/>
  <c r="G52" i="4"/>
  <c r="C79" i="4" s="1"/>
  <c r="H52" i="4"/>
  <c r="D79" i="4" s="1"/>
  <c r="I52" i="4"/>
  <c r="E79" i="4" s="1"/>
  <c r="J52" i="4"/>
  <c r="F79" i="4" s="1"/>
  <c r="B52" i="4"/>
  <c r="C78" i="4" s="1"/>
  <c r="E27" i="4"/>
  <c r="E28" i="4"/>
  <c r="E29" i="4"/>
  <c r="E30" i="4"/>
  <c r="E31" i="4"/>
  <c r="E32" i="4"/>
  <c r="E33" i="4"/>
  <c r="E34" i="4"/>
  <c r="J29" i="4"/>
  <c r="J26" i="4"/>
  <c r="J27" i="4"/>
  <c r="J28" i="4"/>
  <c r="I26" i="4"/>
  <c r="I27" i="4"/>
  <c r="I28" i="4"/>
  <c r="I29" i="4"/>
  <c r="I30" i="4"/>
  <c r="I31" i="4"/>
  <c r="I32" i="4"/>
  <c r="I33" i="4"/>
  <c r="I34" i="4"/>
  <c r="H26" i="4"/>
  <c r="H27" i="4"/>
  <c r="H28" i="4"/>
  <c r="H29" i="4"/>
  <c r="H30" i="4"/>
  <c r="H31" i="4"/>
  <c r="H33" i="4"/>
  <c r="H34" i="4"/>
  <c r="H35" i="4"/>
  <c r="G26" i="4"/>
  <c r="G27" i="4"/>
  <c r="G28" i="4"/>
  <c r="G29" i="4"/>
  <c r="G30" i="4"/>
  <c r="G31" i="4"/>
  <c r="G32" i="4"/>
  <c r="G33" i="4"/>
  <c r="G34" i="4"/>
  <c r="G35" i="4"/>
  <c r="E26" i="4"/>
  <c r="J37" i="4" l="1"/>
  <c r="F56" i="4" s="1"/>
  <c r="H37" i="4"/>
  <c r="D56" i="4" s="1"/>
  <c r="E37" i="4"/>
  <c r="F55" i="4" s="1"/>
  <c r="G37" i="4"/>
  <c r="C56" i="4" s="1"/>
  <c r="I37" i="4"/>
  <c r="E56" i="4" s="1"/>
  <c r="I39" i="4"/>
  <c r="J39" i="4"/>
  <c r="E38" i="4"/>
  <c r="G39" i="4"/>
  <c r="E39" i="4"/>
  <c r="G38" i="4"/>
  <c r="J38" i="4"/>
  <c r="I38" i="4"/>
  <c r="H39" i="4"/>
  <c r="H38" i="4"/>
  <c r="D3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C37" i="4" l="1"/>
  <c r="D55" i="4" s="1"/>
  <c r="B37" i="4"/>
  <c r="C55" i="4" s="1"/>
  <c r="D37" i="4"/>
  <c r="E55" i="4" s="1"/>
  <c r="B39" i="4"/>
  <c r="C39" i="4"/>
  <c r="D38" i="4"/>
  <c r="D39" i="4"/>
  <c r="C38" i="4"/>
  <c r="B38" i="4"/>
</calcChain>
</file>

<file path=xl/sharedStrings.xml><?xml version="1.0" encoding="utf-8"?>
<sst xmlns="http://schemas.openxmlformats.org/spreadsheetml/2006/main" count="31" uniqueCount="28">
  <si>
    <t>OWUTreeL2wT5kF3</t>
    <phoneticPr fontId="1" type="noConversion"/>
  </si>
  <si>
    <t>testType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</si>
  <si>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</si>
  <si>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</si>
  <si>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</si>
  <si>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AVG</t>
    <phoneticPr fontId="1" type="noConversion"/>
  </si>
  <si>
    <t>OWUTreeL5wT5kF3</t>
    <phoneticPr fontId="1" type="noConversion"/>
  </si>
  <si>
    <t>OWUTreeL3wT5kF3</t>
    <phoneticPr fontId="1" type="noConversion"/>
  </si>
  <si>
    <t>UTreeL2wT5kF3</t>
    <phoneticPr fontId="1" type="noConversion"/>
  </si>
  <si>
    <t>UTreeL3wT5kF3</t>
    <phoneticPr fontId="1" type="noConversion"/>
  </si>
  <si>
    <t>UTreeL4wT5kF3</t>
    <phoneticPr fontId="1" type="noConversion"/>
  </si>
  <si>
    <t>UTreeL5wT5kF3</t>
    <phoneticPr fontId="1" type="noConversion"/>
  </si>
  <si>
    <t>OWUTreeL4wT5kF3</t>
    <phoneticPr fontId="1" type="noConversion"/>
  </si>
  <si>
    <t>time</t>
    <phoneticPr fontId="1" type="noConversion"/>
  </si>
  <si>
    <t>reward</t>
    <phoneticPr fontId="1" type="noConversion"/>
  </si>
  <si>
    <t>AVG</t>
    <phoneticPr fontId="1" type="noConversion"/>
  </si>
  <si>
    <t>AVG</t>
    <phoneticPr fontId="1" type="noConversion"/>
  </si>
  <si>
    <t>reward</t>
    <phoneticPr fontId="1" type="noConversion"/>
  </si>
  <si>
    <t>OWU-Tree</t>
    <phoneticPr fontId="1" type="noConversion"/>
  </si>
  <si>
    <t>U-Tree</t>
    <phoneticPr fontId="1" type="noConversion"/>
  </si>
  <si>
    <t>OWU-Tree</t>
    <phoneticPr fontId="1" type="noConversion"/>
  </si>
  <si>
    <t>U-Tree</t>
    <phoneticPr fontId="1" type="noConversion"/>
  </si>
  <si>
    <t>OWU-Tree</t>
    <phoneticPr fontId="1" type="noConversion"/>
  </si>
  <si>
    <t>U-Tree</t>
    <phoneticPr fontId="1" type="noConversion"/>
  </si>
  <si>
    <t>collision</t>
    <phoneticPr fontId="1" type="noConversion"/>
  </si>
  <si>
    <t>honk</t>
    <phoneticPr fontId="1" type="noConversion"/>
  </si>
  <si>
    <t>collision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</si>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</sst>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Sheet1!$B$78</c:f>
              <c:strCache>
                <c:ptCount val="1"/>
                <c:pt idx="0">
                  <c:v>OWU-Tree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Sheet1!$C$54:$F$54</c:f>
              <c:numCache>
                <c:formatCode>General</c:formatCode>
                <c:ptCount val="4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</c:numCache>
            </c:numRef>
          </c:cat>
          <c:val>
            <c:numRef>
              <c:f>Sheet1!$C$78:$F$78</c:f>
              <c:numCache>
                <c:formatCode>General</c:formatCode>
                <c:ptCount val="4"/>
                <c:pt idx="0">
                  <c:v>96.456000000000003</c:v>
                </c:pt>
                <c:pt idx="1">
                  <c:v>224.24299999999999</c:v>
                </c:pt>
                <c:pt idx="2">
                  <c:v>282.483</c:v>
                </c:pt>
                <c:pt idx="3">
                  <c:v>430.77199999999999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Sheet1!$B$79</c:f>
              <c:strCache>
                <c:ptCount val="1"/>
                <c:pt idx="0">
                  <c:v>U-Tree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Sheet1!$C$79:$F$79</c:f>
              <c:numCache>
                <c:formatCode>General</c:formatCode>
                <c:ptCount val="4"/>
                <c:pt idx="0">
                  <c:v>221.78299999999999</c:v>
                </c:pt>
                <c:pt idx="1">
                  <c:v>488.12900000000002</c:v>
                </c:pt>
                <c:pt idx="2">
                  <c:v>771.99300000000005</c:v>
                </c:pt>
                <c:pt idx="3">
                  <c:v>1295.1310000000001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8154896"/>
        <c:axId val="-488155440"/>
        <c:extLst/>
      </c:lineChart>
      <c:catAx>
        <c:axId val="-48815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Steps of training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88155440"/>
        <c:crosses val="autoZero"/>
        <c:auto val="1"/>
        <c:lblAlgn val="ctr"/>
        <c:lblOffset val="100"/>
        <c:noMultiLvlLbl val="0"/>
      </c:catAx>
      <c:valAx>
        <c:axId val="-4881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training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8815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OWU-Tree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Sheet1!$C$54:$F$54</c:f>
              <c:numCache>
                <c:formatCode>General</c:formatCode>
                <c:ptCount val="4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</c:numCache>
            </c:numRef>
          </c:cat>
          <c:val>
            <c:numRef>
              <c:f>Sheet1!$C$55:$F$55</c:f>
              <c:numCache>
                <c:formatCode>General</c:formatCode>
                <c:ptCount val="4"/>
                <c:pt idx="0">
                  <c:v>-308.31</c:v>
                </c:pt>
                <c:pt idx="1">
                  <c:v>-69.88</c:v>
                </c:pt>
                <c:pt idx="2">
                  <c:v>-6.29</c:v>
                </c:pt>
                <c:pt idx="3">
                  <c:v>155.02000000000001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Sheet1!$B$56</c:f>
              <c:strCache>
                <c:ptCount val="1"/>
                <c:pt idx="0">
                  <c:v>U-Tree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Sheet1!$C$56:$F$56</c:f>
              <c:numCache>
                <c:formatCode>General</c:formatCode>
                <c:ptCount val="4"/>
                <c:pt idx="0">
                  <c:v>-356.35</c:v>
                </c:pt>
                <c:pt idx="1">
                  <c:v>-121.62</c:v>
                </c:pt>
                <c:pt idx="2">
                  <c:v>-87.43</c:v>
                </c:pt>
                <c:pt idx="3">
                  <c:v>-12.66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8153808"/>
        <c:axId val="-359627296"/>
        <c:extLst/>
      </c:lineChart>
      <c:catAx>
        <c:axId val="-48815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Steps of training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9627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3596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</a:t>
                </a:r>
                <a:r>
                  <a:rPr lang="en-US" altLang="zh-CN" baseline="0"/>
                  <a:t> reward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88153808"/>
        <c:crossesAt val="100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Sheet1!$H$73</c:f>
              <c:strCache>
                <c:ptCount val="1"/>
                <c:pt idx="0">
                  <c:v>OWU-Tree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Sheet1!$I$72:$L$72</c:f>
              <c:numCache>
                <c:formatCode>General</c:formatCode>
                <c:ptCount val="4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</c:numCache>
            </c:numRef>
          </c:cat>
          <c:val>
            <c:numRef>
              <c:f>Sheet1!$I$73:$L$73</c:f>
              <c:numCache>
                <c:formatCode>General</c:formatCode>
                <c:ptCount val="4"/>
                <c:pt idx="0">
                  <c:v>121.9</c:v>
                </c:pt>
                <c:pt idx="1">
                  <c:v>85.5</c:v>
                </c:pt>
                <c:pt idx="2">
                  <c:v>102.8</c:v>
                </c:pt>
                <c:pt idx="3">
                  <c:v>86.9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Sheet1!$H$74</c:f>
              <c:strCache>
                <c:ptCount val="1"/>
                <c:pt idx="0">
                  <c:v>U-Tree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Sheet1!$I$72:$L$72</c:f>
              <c:numCache>
                <c:formatCode>General</c:formatCode>
                <c:ptCount val="4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</c:numCache>
            </c:numRef>
          </c:cat>
          <c:val>
            <c:numRef>
              <c:f>Sheet1!$I$74:$L$74</c:f>
              <c:numCache>
                <c:formatCode>General</c:formatCode>
                <c:ptCount val="4"/>
                <c:pt idx="0">
                  <c:v>120.6</c:v>
                </c:pt>
                <c:pt idx="1">
                  <c:v>133</c:v>
                </c:pt>
                <c:pt idx="2">
                  <c:v>84.3</c:v>
                </c:pt>
                <c:pt idx="3">
                  <c:v>102.1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626208"/>
        <c:axId val="-359625664"/>
      </c:lineChart>
      <c:catAx>
        <c:axId val="-35962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Steps of training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9625664"/>
        <c:crosses val="autoZero"/>
        <c:auto val="1"/>
        <c:lblAlgn val="ctr"/>
        <c:lblOffset val="100"/>
        <c:noMultiLvlLbl val="0"/>
      </c:catAx>
      <c:valAx>
        <c:axId val="-3596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</a:t>
                </a:r>
                <a:r>
                  <a:rPr lang="en-US" altLang="zh-CN" baseline="0"/>
                  <a:t> number of honks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962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Sheet1!$H$55</c:f>
              <c:strCache>
                <c:ptCount val="1"/>
                <c:pt idx="0">
                  <c:v>OWU-Tree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Sheet1!$I$54:$L$54</c:f>
              <c:numCache>
                <c:formatCode>General</c:formatCode>
                <c:ptCount val="4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</c:numCache>
            </c:numRef>
          </c:cat>
          <c:val>
            <c:numRef>
              <c:f>Sheet1!$I$55:$L$55</c:f>
              <c:numCache>
                <c:formatCode>General</c:formatCode>
                <c:ptCount val="4"/>
                <c:pt idx="0">
                  <c:v>132.19999999999999</c:v>
                </c:pt>
                <c:pt idx="1">
                  <c:v>93.3</c:v>
                </c:pt>
                <c:pt idx="2">
                  <c:v>77.099999999999994</c:v>
                </c:pt>
                <c:pt idx="3">
                  <c:v>48.9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Sheet1!$H$56</c:f>
              <c:strCache>
                <c:ptCount val="1"/>
                <c:pt idx="0">
                  <c:v>U-Tree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Sheet1!$I$54:$L$54</c:f>
              <c:numCache>
                <c:formatCode>General</c:formatCode>
                <c:ptCount val="4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</c:numCache>
            </c:numRef>
          </c:cat>
          <c:val>
            <c:numRef>
              <c:f>Sheet1!$I$56:$L$56</c:f>
              <c:numCache>
                <c:formatCode>General</c:formatCode>
                <c:ptCount val="4"/>
                <c:pt idx="0">
                  <c:v>141.9</c:v>
                </c:pt>
                <c:pt idx="1">
                  <c:v>93.2</c:v>
                </c:pt>
                <c:pt idx="2">
                  <c:v>97</c:v>
                </c:pt>
                <c:pt idx="3">
                  <c:v>78.5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0808496"/>
        <c:axId val="-490809584"/>
      </c:lineChart>
      <c:catAx>
        <c:axId val="-49080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Steps</a:t>
                </a:r>
                <a:r>
                  <a:rPr lang="en-US" altLang="zh-CN" baseline="0"/>
                  <a:t> of training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90809584"/>
        <c:crosses val="autoZero"/>
        <c:auto val="1"/>
        <c:lblAlgn val="ctr"/>
        <c:lblOffset val="100"/>
        <c:noMultiLvlLbl val="0"/>
      </c:catAx>
      <c:valAx>
        <c:axId val="-4908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</a:t>
                </a:r>
                <a:r>
                  <a:rPr lang="en-US" altLang="zh-CN" baseline="0"/>
                  <a:t> number of collisions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9080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79</xdr:row>
      <xdr:rowOff>80961</xdr:rowOff>
    </xdr:from>
    <xdr:to>
      <xdr:col>5</xdr:col>
      <xdr:colOff>1104900</xdr:colOff>
      <xdr:row>98</xdr:row>
      <xdr:rowOff>133350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676275</xdr:colOff>
      <xdr:row>56</xdr:row>
      <xdr:rowOff>119061</xdr:rowOff>
    </xdr:from>
    <xdr:to>
      <xdr:col>5</xdr:col>
      <xdr:colOff>1057275</xdr:colOff>
      <xdr:row>75</xdr:row>
      <xdr:rowOff>104775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</xdr:colOff>
      <xdr:row>74</xdr:row>
      <xdr:rowOff>109536</xdr:rowOff>
    </xdr:from>
    <xdr:to>
      <xdr:col>10</xdr:col>
      <xdr:colOff>900112</xdr:colOff>
      <xdr:row>89</xdr:row>
      <xdr:rowOff>19049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90487</xdr:colOff>
      <xdr:row>56</xdr:row>
      <xdr:rowOff>71437</xdr:rowOff>
    </xdr:from>
    <xdr:to>
      <xdr:col>11</xdr:col>
      <xdr:colOff>90487</xdr:colOff>
      <xdr:row>71</xdr:row>
      <xdr:rowOff>71437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workbookViewId="0">
      <selection activeCell="D15" sqref="D15"/>
    </sheetView>
  </sheetViews>
  <sheetFormatPr defaultRowHeight="13.5"/>
  <cols>
    <col min="1" max="1" width="9" customWidth="1"/>
    <col min="2" max="2" width="15.75" customWidth="1"/>
    <col min="3" max="3" width="16.125" customWidth="1"/>
    <col min="4" max="4" width="16.25" customWidth="1"/>
    <col min="5" max="7" width="16.375" customWidth="1"/>
    <col min="8" max="8" width="14.5" customWidth="1"/>
    <col min="9" max="9" width="13.75" customWidth="1"/>
    <col min="10" max="10" width="14.25" customWidth="1"/>
  </cols>
  <sheetData>
    <row r="1" spans="1:13">
      <c r="A1" t="s">
        <v>1</v>
      </c>
      <c r="B1" t="s">
        <v>0</v>
      </c>
      <c r="C1" t="s">
        <v>7</v>
      </c>
      <c r="D1" t="s">
        <v>12</v>
      </c>
      <c r="E1" t="s">
        <v>6</v>
      </c>
      <c r="G1" t="s">
        <v>8</v>
      </c>
      <c r="H1" t="s">
        <v>9</v>
      </c>
      <c r="I1" t="s">
        <v>10</v>
      </c>
      <c r="J1" t="s">
        <v>11</v>
      </c>
    </row>
    <row r="2" spans="1:13">
      <c r="A2" s="3" t="s">
        <v>24</v>
      </c>
      <c r="B2">
        <v>135</v>
      </c>
      <c r="C2">
        <v>31</v>
      </c>
      <c r="D2">
        <v>59</v>
      </c>
      <c r="E2">
        <v>11</v>
      </c>
      <c r="G2">
        <v>104</v>
      </c>
      <c r="H2">
        <v>31</v>
      </c>
      <c r="I2">
        <v>108</v>
      </c>
      <c r="J2">
        <v>70</v>
      </c>
    </row>
    <row r="3" spans="1:13">
      <c r="A3" s="3"/>
      <c r="B3">
        <v>224</v>
      </c>
      <c r="C3">
        <v>84</v>
      </c>
      <c r="D3">
        <v>147</v>
      </c>
      <c r="E3">
        <v>72</v>
      </c>
      <c r="G3">
        <v>193</v>
      </c>
      <c r="H3">
        <v>141</v>
      </c>
      <c r="I3">
        <v>102</v>
      </c>
      <c r="J3">
        <v>61</v>
      </c>
    </row>
    <row r="4" spans="1:13">
      <c r="A4" s="3"/>
      <c r="B4">
        <v>173</v>
      </c>
      <c r="C4">
        <v>23</v>
      </c>
      <c r="D4">
        <v>70</v>
      </c>
      <c r="E4">
        <v>10</v>
      </c>
      <c r="G4">
        <v>106</v>
      </c>
      <c r="H4">
        <v>128</v>
      </c>
      <c r="I4">
        <v>129</v>
      </c>
      <c r="J4">
        <v>37</v>
      </c>
    </row>
    <row r="5" spans="1:13">
      <c r="A5" s="3"/>
      <c r="B5">
        <v>54</v>
      </c>
      <c r="C5">
        <v>71</v>
      </c>
      <c r="D5">
        <v>73</v>
      </c>
      <c r="E5">
        <v>43</v>
      </c>
      <c r="G5">
        <v>134</v>
      </c>
      <c r="H5">
        <v>162</v>
      </c>
      <c r="I5">
        <v>51</v>
      </c>
      <c r="J5">
        <v>85</v>
      </c>
    </row>
    <row r="6" spans="1:13">
      <c r="A6" s="3"/>
      <c r="B6">
        <v>54</v>
      </c>
      <c r="C6">
        <v>201</v>
      </c>
      <c r="D6">
        <v>49</v>
      </c>
      <c r="E6">
        <v>48</v>
      </c>
      <c r="G6">
        <v>227</v>
      </c>
      <c r="H6">
        <v>126</v>
      </c>
      <c r="I6">
        <v>36</v>
      </c>
      <c r="J6">
        <v>81</v>
      </c>
    </row>
    <row r="7" spans="1:13">
      <c r="A7" s="3"/>
      <c r="B7">
        <v>162</v>
      </c>
      <c r="C7">
        <v>153</v>
      </c>
      <c r="D7">
        <v>31</v>
      </c>
      <c r="E7">
        <v>122</v>
      </c>
      <c r="G7">
        <v>233</v>
      </c>
      <c r="H7">
        <v>95</v>
      </c>
      <c r="I7">
        <v>119</v>
      </c>
      <c r="J7">
        <v>58</v>
      </c>
    </row>
    <row r="8" spans="1:13">
      <c r="A8" s="3"/>
      <c r="B8">
        <v>100</v>
      </c>
      <c r="C8">
        <v>93</v>
      </c>
      <c r="D8">
        <v>129</v>
      </c>
      <c r="E8">
        <v>43</v>
      </c>
      <c r="G8">
        <v>62</v>
      </c>
      <c r="H8">
        <v>25</v>
      </c>
      <c r="I8">
        <v>32</v>
      </c>
      <c r="J8">
        <v>178</v>
      </c>
    </row>
    <row r="9" spans="1:13">
      <c r="A9" s="3"/>
      <c r="B9" s="2">
        <v>75</v>
      </c>
      <c r="C9" s="2">
        <v>122</v>
      </c>
      <c r="D9" s="2">
        <v>86</v>
      </c>
      <c r="E9" s="2">
        <v>60</v>
      </c>
      <c r="F9" s="2"/>
      <c r="G9" s="2">
        <v>168</v>
      </c>
      <c r="H9" s="2">
        <v>66</v>
      </c>
      <c r="I9" s="2">
        <v>20</v>
      </c>
      <c r="J9" s="2">
        <v>100</v>
      </c>
      <c r="K9" s="2"/>
      <c r="L9" s="2"/>
      <c r="M9" s="2"/>
    </row>
    <row r="10" spans="1:13">
      <c r="A10" s="3"/>
      <c r="B10" s="2">
        <v>209</v>
      </c>
      <c r="C10" s="2">
        <v>56</v>
      </c>
      <c r="D10" s="2">
        <v>100</v>
      </c>
      <c r="E10" s="2">
        <v>42</v>
      </c>
      <c r="F10" s="2"/>
      <c r="G10" s="2">
        <v>104</v>
      </c>
      <c r="H10" s="2">
        <v>104</v>
      </c>
      <c r="I10" s="2">
        <v>304</v>
      </c>
      <c r="J10" s="2">
        <v>80</v>
      </c>
      <c r="K10" s="2"/>
      <c r="L10" s="2"/>
      <c r="M10" s="2"/>
    </row>
    <row r="11" spans="1:13">
      <c r="A11" s="3"/>
      <c r="B11" s="2">
        <v>136</v>
      </c>
      <c r="C11" s="2">
        <v>99</v>
      </c>
      <c r="D11" s="2">
        <v>27</v>
      </c>
      <c r="E11" s="2">
        <v>38</v>
      </c>
      <c r="F11" s="2"/>
      <c r="G11" s="2">
        <v>88</v>
      </c>
      <c r="H11" s="2">
        <v>54</v>
      </c>
      <c r="I11" s="2">
        <v>69</v>
      </c>
      <c r="J11" s="2">
        <v>35</v>
      </c>
      <c r="K11" s="2"/>
      <c r="L11" s="2"/>
      <c r="M11" s="2"/>
    </row>
    <row r="12" spans="1:13">
      <c r="A12" t="s">
        <v>15</v>
      </c>
      <c r="B12" s="2">
        <f>AVERAGE(B2:B11)</f>
        <v>132.19999999999999</v>
      </c>
      <c r="C12" s="2">
        <f>AVERAGE(C2:C11)</f>
        <v>93.3</v>
      </c>
      <c r="D12" s="2">
        <f>AVERAGE(D2:D11)</f>
        <v>77.099999999999994</v>
      </c>
      <c r="E12" s="2">
        <f>AVERAGE(E2:E11)</f>
        <v>48.9</v>
      </c>
      <c r="F12" s="2"/>
      <c r="G12" s="2">
        <f>AVERAGE(G2:G11)</f>
        <v>141.9</v>
      </c>
      <c r="H12" s="2">
        <f>AVERAGE(H2:H11)</f>
        <v>93.2</v>
      </c>
      <c r="I12" s="2">
        <f>AVERAGE(I2:I11)</f>
        <v>97</v>
      </c>
      <c r="J12" s="2">
        <f>AVERAGE(J2:J11)</f>
        <v>78.5</v>
      </c>
      <c r="K12" s="2"/>
      <c r="L12" s="2"/>
      <c r="M12" s="2"/>
    </row>
    <row r="13" spans="1:1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3" t="s">
        <v>25</v>
      </c>
      <c r="B14" s="2">
        <v>152</v>
      </c>
      <c r="C14" s="2">
        <v>72</v>
      </c>
      <c r="D14" s="2">
        <v>151</v>
      </c>
      <c r="E14" s="2">
        <v>62</v>
      </c>
      <c r="F14" s="2"/>
      <c r="G14" s="2">
        <v>85</v>
      </c>
      <c r="H14" s="2">
        <v>112</v>
      </c>
      <c r="I14" s="2">
        <v>43</v>
      </c>
      <c r="J14" s="2">
        <v>139</v>
      </c>
      <c r="K14" s="2"/>
      <c r="L14" s="2"/>
      <c r="M14" s="2"/>
    </row>
    <row r="15" spans="1:13">
      <c r="A15" s="3"/>
      <c r="B15" s="2">
        <v>135</v>
      </c>
      <c r="C15" s="2">
        <v>106</v>
      </c>
      <c r="D15" s="2">
        <v>165</v>
      </c>
      <c r="E15" s="2">
        <v>124</v>
      </c>
      <c r="F15" s="2"/>
      <c r="G15" s="2">
        <v>240</v>
      </c>
      <c r="H15" s="2">
        <v>207</v>
      </c>
      <c r="I15" s="2">
        <v>116</v>
      </c>
      <c r="J15" s="2">
        <v>77</v>
      </c>
      <c r="K15" s="2"/>
      <c r="L15" s="2"/>
      <c r="M15" s="2"/>
    </row>
    <row r="16" spans="1:13">
      <c r="A16" s="3"/>
      <c r="B16" s="2">
        <v>169</v>
      </c>
      <c r="C16" s="2">
        <v>23</v>
      </c>
      <c r="D16" s="2">
        <v>88</v>
      </c>
      <c r="E16" s="2">
        <v>31</v>
      </c>
      <c r="F16" s="2"/>
      <c r="G16" s="2">
        <v>147</v>
      </c>
      <c r="H16" s="2">
        <v>326</v>
      </c>
      <c r="I16" s="2">
        <v>171</v>
      </c>
      <c r="J16" s="2">
        <v>87</v>
      </c>
      <c r="K16" s="2"/>
      <c r="L16" s="2"/>
      <c r="M16" s="2"/>
    </row>
    <row r="17" spans="1:13">
      <c r="A17" s="3"/>
      <c r="B17" s="2">
        <v>150</v>
      </c>
      <c r="C17" s="2">
        <v>71</v>
      </c>
      <c r="D17" s="2">
        <v>124</v>
      </c>
      <c r="E17" s="2">
        <v>57</v>
      </c>
      <c r="F17" s="2"/>
      <c r="G17" s="2">
        <v>120</v>
      </c>
      <c r="H17" s="2">
        <v>78</v>
      </c>
      <c r="I17" s="2">
        <v>46</v>
      </c>
      <c r="J17" s="2">
        <v>68</v>
      </c>
      <c r="K17" s="2"/>
      <c r="L17" s="2"/>
      <c r="M17" s="2"/>
    </row>
    <row r="18" spans="1:13">
      <c r="A18" s="3"/>
      <c r="B18" s="2">
        <v>146</v>
      </c>
      <c r="C18" s="2">
        <v>82</v>
      </c>
      <c r="D18" s="2">
        <v>84</v>
      </c>
      <c r="E18" s="2">
        <v>165</v>
      </c>
      <c r="F18" s="2"/>
      <c r="G18" s="2">
        <v>117</v>
      </c>
      <c r="H18" s="2">
        <v>176</v>
      </c>
      <c r="I18" s="2">
        <v>50</v>
      </c>
      <c r="J18" s="2">
        <v>115</v>
      </c>
      <c r="K18" s="2"/>
      <c r="L18" s="2"/>
      <c r="M18" s="2"/>
    </row>
    <row r="19" spans="1:13">
      <c r="A19" s="3"/>
      <c r="B19" s="2">
        <v>109</v>
      </c>
      <c r="C19" s="2">
        <v>92</v>
      </c>
      <c r="D19" s="2">
        <v>76</v>
      </c>
      <c r="E19" s="2">
        <v>155</v>
      </c>
      <c r="F19" s="2"/>
      <c r="G19" s="2">
        <v>118</v>
      </c>
      <c r="H19" s="2">
        <v>136</v>
      </c>
      <c r="I19" s="2">
        <v>105</v>
      </c>
      <c r="J19" s="2">
        <v>105</v>
      </c>
      <c r="K19" s="2"/>
      <c r="L19" s="2"/>
      <c r="M19" s="2"/>
    </row>
    <row r="20" spans="1:13">
      <c r="A20" s="3"/>
      <c r="B20" s="2">
        <v>53</v>
      </c>
      <c r="C20" s="2">
        <v>97</v>
      </c>
      <c r="D20" s="2">
        <v>91</v>
      </c>
      <c r="E20" s="2">
        <v>56</v>
      </c>
      <c r="F20" s="2"/>
      <c r="G20" s="2">
        <v>104</v>
      </c>
      <c r="H20" s="2">
        <v>57</v>
      </c>
      <c r="I20" s="2">
        <v>60</v>
      </c>
      <c r="J20" s="2">
        <v>89</v>
      </c>
      <c r="K20" s="2"/>
      <c r="L20" s="2"/>
      <c r="M20" s="2"/>
    </row>
    <row r="21" spans="1:13">
      <c r="A21" s="3"/>
      <c r="B21" s="2">
        <v>75</v>
      </c>
      <c r="C21" s="2">
        <v>130</v>
      </c>
      <c r="D21" s="2">
        <v>87</v>
      </c>
      <c r="E21" s="2">
        <v>71</v>
      </c>
      <c r="F21" s="2"/>
      <c r="G21" s="2">
        <v>86</v>
      </c>
      <c r="H21" s="2">
        <v>59</v>
      </c>
      <c r="I21" s="2">
        <v>36</v>
      </c>
      <c r="J21" s="2">
        <v>148</v>
      </c>
      <c r="K21" s="2"/>
      <c r="L21" s="2"/>
      <c r="M21" s="2"/>
    </row>
    <row r="22" spans="1:13">
      <c r="A22" s="3"/>
      <c r="B22" s="2">
        <v>97</v>
      </c>
      <c r="C22" s="2">
        <v>81</v>
      </c>
      <c r="D22" s="2">
        <v>112</v>
      </c>
      <c r="E22" s="2">
        <v>65</v>
      </c>
      <c r="F22" s="2"/>
      <c r="G22" s="2">
        <v>107</v>
      </c>
      <c r="H22" s="2">
        <v>101</v>
      </c>
      <c r="I22" s="2">
        <v>159</v>
      </c>
      <c r="J22" s="2">
        <v>123</v>
      </c>
      <c r="K22" s="2"/>
      <c r="L22" s="2"/>
      <c r="M22" s="2"/>
    </row>
    <row r="23" spans="1:13">
      <c r="A23" s="3"/>
      <c r="B23" s="2">
        <v>133</v>
      </c>
      <c r="C23" s="2">
        <v>101</v>
      </c>
      <c r="D23" s="2">
        <v>50</v>
      </c>
      <c r="E23" s="2">
        <v>83</v>
      </c>
      <c r="F23" s="2"/>
      <c r="G23" s="2">
        <v>82</v>
      </c>
      <c r="H23" s="2">
        <v>78</v>
      </c>
      <c r="I23" s="2">
        <v>57</v>
      </c>
      <c r="J23" s="2">
        <v>70</v>
      </c>
      <c r="K23" s="2"/>
      <c r="L23" s="2"/>
      <c r="M23" s="2"/>
    </row>
    <row r="24" spans="1:13">
      <c r="A24" t="s">
        <v>16</v>
      </c>
      <c r="B24" s="2">
        <f>AVERAGE(B14:B23)</f>
        <v>121.9</v>
      </c>
      <c r="C24" s="2">
        <f>AVERAGE(C14:C23)</f>
        <v>85.5</v>
      </c>
      <c r="D24" s="2">
        <f>AVERAGE(D14:D23)</f>
        <v>102.8</v>
      </c>
      <c r="E24" s="2">
        <f>AVERAGE(E14:E23)</f>
        <v>86.9</v>
      </c>
      <c r="F24" s="2"/>
      <c r="G24" s="2">
        <f>AVERAGE(G14:G23)</f>
        <v>120.6</v>
      </c>
      <c r="H24" s="2">
        <f>AVERAGE(H14:H23)</f>
        <v>133</v>
      </c>
      <c r="I24" s="2">
        <f>AVERAGE(I14:I23)</f>
        <v>84.3</v>
      </c>
      <c r="J24" s="2">
        <f>AVERAGE(J14:J23)</f>
        <v>102.1</v>
      </c>
      <c r="K24" s="2"/>
      <c r="L24" s="2"/>
      <c r="M24" s="2"/>
    </row>
    <row r="25" spans="1:1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3" t="s">
        <v>14</v>
      </c>
      <c r="B26" s="2">
        <f>-(B2*5+B14*1)+(5000-B2-B14)*0.1</f>
        <v>-355.7</v>
      </c>
      <c r="C26" s="2">
        <f>-(C2*5+C14*1)+(5000-C2-C14)*0.1</f>
        <v>262.70000000000005</v>
      </c>
      <c r="D26" s="2">
        <f>-(D2*5+D14*1)+(5000-D2-D14)*0.1</f>
        <v>33</v>
      </c>
      <c r="E26" s="2">
        <f t="shared" ref="E26:E33" si="0">-(E2*5+E14*1)+(5000-E2-E14)*0.1</f>
        <v>375.70000000000005</v>
      </c>
      <c r="F26" s="2"/>
      <c r="G26" s="2">
        <f t="shared" ref="G26" si="1">-(G2*5+G14*1)+(5000-G2-G14)*0.1</f>
        <v>-123.89999999999998</v>
      </c>
      <c r="H26" s="2">
        <f t="shared" ref="H26" si="2">-(H2*5+H14*1)+(5000-H2-H14)*0.1</f>
        <v>218.70000000000005</v>
      </c>
      <c r="I26" s="2">
        <f t="shared" ref="I26" si="3">-(I2*5+I14*1)+(5000-I2-I14)*0.1</f>
        <v>-98.099999999999966</v>
      </c>
      <c r="J26" s="2">
        <f t="shared" ref="J26" si="4">-(J2*5+J14*1)+(5000-J2-J14)*0.1</f>
        <v>-9.8999999999999773</v>
      </c>
      <c r="K26" s="2"/>
      <c r="L26" s="2"/>
      <c r="M26" s="2"/>
    </row>
    <row r="27" spans="1:13">
      <c r="A27" s="3"/>
      <c r="B27" s="2">
        <f>-(B3*5+B15*1)+(5000-B3-B15)*0.1</f>
        <v>-790.9</v>
      </c>
      <c r="C27" s="2">
        <f>-(C3*5+C15*1)+(5000-C3-C15)*0.1</f>
        <v>-45</v>
      </c>
      <c r="D27" s="2">
        <f>-(D3*5+D15*1)+(5000-D3-D15)*0.1</f>
        <v>-431.2</v>
      </c>
      <c r="E27" s="2">
        <f t="shared" si="0"/>
        <v>-3.5999999999999659</v>
      </c>
      <c r="F27" s="2"/>
      <c r="G27" s="2">
        <f t="shared" ref="G27" si="5">-(G3*5+G15*1)+(5000-G3-G15)*0.1</f>
        <v>-748.3</v>
      </c>
      <c r="H27" s="2">
        <f t="shared" ref="H27" si="6">-(H3*5+H15*1)+(5000-H3-H15)*0.1</f>
        <v>-446.79999999999995</v>
      </c>
      <c r="I27" s="2">
        <f t="shared" ref="I27" si="7">-(I3*5+I15*1)+(5000-I3-I15)*0.1</f>
        <v>-147.79999999999995</v>
      </c>
      <c r="J27" s="2">
        <f t="shared" ref="J27" si="8">-(J3*5+J15*1)+(5000-J3-J15)*0.1</f>
        <v>104.20000000000005</v>
      </c>
      <c r="K27" s="2"/>
      <c r="L27" s="2"/>
      <c r="M27" s="2"/>
    </row>
    <row r="28" spans="1:13">
      <c r="A28" s="3"/>
      <c r="B28" s="2">
        <f>-(B4*5+B16*1)+(5000-B4-B16)*0.1</f>
        <v>-568.20000000000005</v>
      </c>
      <c r="C28" s="2">
        <f>-(C4*5+C16*1)+(5000-C4-C16)*0.1</f>
        <v>357.40000000000003</v>
      </c>
      <c r="D28" s="2">
        <f>-(D4*5+D16*1)+(5000-D4-D16)*0.1</f>
        <v>46.200000000000045</v>
      </c>
      <c r="E28" s="2">
        <f t="shared" si="0"/>
        <v>414.90000000000003</v>
      </c>
      <c r="F28" s="2"/>
      <c r="G28" s="2">
        <f t="shared" ref="G28" si="9">-(G4*5+G16*1)+(5000-G4-G16)*0.1</f>
        <v>-202.29999999999995</v>
      </c>
      <c r="H28" s="2">
        <f t="shared" ref="H28" si="10">-(H4*5+H16*1)+(5000-H4-H16)*0.1</f>
        <v>-511.4</v>
      </c>
      <c r="I28" s="2">
        <f t="shared" ref="I28" si="11">-(I4*5+I16*1)+(5000-I4-I16)*0.1</f>
        <v>-346</v>
      </c>
      <c r="J28" s="2">
        <f t="shared" ref="J28" si="12">-(J4*5+J16*1)+(5000-J4-J16)*0.1</f>
        <v>215.60000000000002</v>
      </c>
      <c r="K28" s="2"/>
      <c r="L28" s="2"/>
      <c r="M28" s="2"/>
    </row>
    <row r="29" spans="1:13">
      <c r="A29" s="3"/>
      <c r="B29">
        <f>-(B5*5+B17*1)+(5000-B5-B17)*0.1</f>
        <v>59.600000000000023</v>
      </c>
      <c r="C29">
        <f>-(C5*5+C17*1)+(5000-C5-C17)*0.1</f>
        <v>59.800000000000011</v>
      </c>
      <c r="D29">
        <f>-(D5*5+D17*1)+(5000-D5-D17)*0.1</f>
        <v>-8.6999999999999886</v>
      </c>
      <c r="E29">
        <f t="shared" si="0"/>
        <v>218</v>
      </c>
      <c r="G29" s="2">
        <f t="shared" ref="G29" si="13">-(G5*5+G17*1)+(5000-G5-G17)*0.1</f>
        <v>-315.39999999999998</v>
      </c>
      <c r="H29" s="2">
        <f t="shared" ref="H29" si="14">-(H5*5+H17*1)+(5000-H5-H17)*0.1</f>
        <v>-412</v>
      </c>
      <c r="I29" s="2">
        <f t="shared" ref="I29" si="15">-(I5*5+I17*1)+(5000-I5-I17)*0.1</f>
        <v>189.3</v>
      </c>
      <c r="J29" s="2">
        <f>-(J5*5+J17*1)+(5000-J5-J17)*0.1</f>
        <v>-8.2999999999999545</v>
      </c>
    </row>
    <row r="30" spans="1:13">
      <c r="A30" s="3"/>
      <c r="B30">
        <f>-(B6*5+B18*1)+(5000-B6-B18)*0.1</f>
        <v>64</v>
      </c>
      <c r="C30">
        <f>-(C6*5+C18*1)+(5000-C6-C18)*0.1</f>
        <v>-615.29999999999995</v>
      </c>
      <c r="D30">
        <f>-(D6*5+D18*1)+(5000-D6-D18)*0.1</f>
        <v>157.70000000000005</v>
      </c>
      <c r="E30">
        <f t="shared" si="0"/>
        <v>73.700000000000045</v>
      </c>
      <c r="G30">
        <f t="shared" ref="G30" si="16">-(G6*5+G18*1)+(5000-G6-G18)*0.1</f>
        <v>-786.4</v>
      </c>
      <c r="H30">
        <f t="shared" ref="H30" si="17">-(H6*5+H18*1)+(5000-H6-H18)*0.1</f>
        <v>-336.2</v>
      </c>
      <c r="I30">
        <f t="shared" ref="I30" si="18">-(I6*5+I18*1)+(5000-I6-I18)*0.1</f>
        <v>261.40000000000003</v>
      </c>
      <c r="J30">
        <f>-(J6*5+J18*1)+(5000-J6-J18)*0.1</f>
        <v>-39.599999999999966</v>
      </c>
    </row>
    <row r="31" spans="1:13">
      <c r="A31" s="3"/>
      <c r="B31">
        <f>-(B7*5+B19*1)+(5000-B7-B19)*0.1</f>
        <v>-446.09999999999997</v>
      </c>
      <c r="C31">
        <f>-(C7*5+C19*1)+(5000-C7-C19)*0.1</f>
        <v>-381.5</v>
      </c>
      <c r="D31">
        <f>-(D7*5+D19*1)+(5000-D7-D19)*0.1</f>
        <v>258.3</v>
      </c>
      <c r="E31">
        <f t="shared" si="0"/>
        <v>-292.7</v>
      </c>
      <c r="G31">
        <f t="shared" ref="G31" si="19">-(G7*5+G19*1)+(5000-G7-G19)*0.1</f>
        <v>-818.09999999999991</v>
      </c>
      <c r="H31">
        <f t="shared" ref="H31:H32" si="20">-(H7*5+H19*1)+(5000-H7-H19)*0.1</f>
        <v>-134.09999999999997</v>
      </c>
      <c r="I31">
        <f t="shared" ref="I31" si="21">-(I7*5+I19*1)+(5000-I7-I19)*0.1</f>
        <v>-222.39999999999998</v>
      </c>
      <c r="J31">
        <f t="shared" ref="J31:J33" si="22">-(J7*5+J19*1)+(5000-J7-J19)*0.1</f>
        <v>88.700000000000045</v>
      </c>
    </row>
    <row r="32" spans="1:13">
      <c r="A32" s="3"/>
      <c r="B32">
        <f>-(B8*5+B20*1)+(5000-B8-B20)*0.1</f>
        <v>-68.299999999999955</v>
      </c>
      <c r="C32">
        <f>-(C8*5+C20*1)+(5000-C8-C20)*0.1</f>
        <v>-81</v>
      </c>
      <c r="D32">
        <f>-(D8*5+D20*1)+(5000-D8-D20)*0.1</f>
        <v>-258</v>
      </c>
      <c r="E32">
        <f t="shared" si="0"/>
        <v>219.10000000000002</v>
      </c>
      <c r="G32">
        <f t="shared" ref="G32" si="23">-(G8*5+G20*1)+(5000-G8-G20)*0.1</f>
        <v>69.400000000000034</v>
      </c>
      <c r="H32">
        <f t="shared" si="20"/>
        <v>309.8</v>
      </c>
      <c r="I32">
        <f t="shared" ref="I32" si="24">-(I8*5+I20*1)+(5000-I8-I20)*0.1</f>
        <v>270.8</v>
      </c>
      <c r="J32">
        <f t="shared" si="22"/>
        <v>-505.7</v>
      </c>
    </row>
    <row r="33" spans="1:10">
      <c r="A33" s="3"/>
      <c r="B33">
        <f>-(B9*5+B21*1)+(5000-B9-B21)*0.1</f>
        <v>35</v>
      </c>
      <c r="C33">
        <f>-(C9*5+C21*1)+(5000-C9-C21)*0.1</f>
        <v>-265.2</v>
      </c>
      <c r="D33">
        <f>-(D9*5+D21*1)+(5000-D9-D21)*0.1</f>
        <v>-34.299999999999955</v>
      </c>
      <c r="E33">
        <f t="shared" si="0"/>
        <v>115.90000000000003</v>
      </c>
      <c r="G33">
        <f t="shared" ref="G33" si="25">-(G9*5+G21*1)+(5000-G9-G21)*0.1</f>
        <v>-451.4</v>
      </c>
      <c r="H33">
        <f t="shared" ref="H33" si="26">-(H9*5+H21*1)+(5000-H9-H21)*0.1</f>
        <v>98.5</v>
      </c>
      <c r="I33">
        <f t="shared" ref="I33" si="27">-(I9*5+I21*1)+(5000-I9-I21)*0.1</f>
        <v>358.40000000000003</v>
      </c>
      <c r="J33">
        <f t="shared" si="22"/>
        <v>-172.79999999999995</v>
      </c>
    </row>
    <row r="34" spans="1:10">
      <c r="A34" s="3"/>
      <c r="B34">
        <f>-(B10*5+B22*1)+(5000-B10-B22)*0.1</f>
        <v>-672.59999999999991</v>
      </c>
      <c r="C34">
        <f>-(C10*5+C22*1)+(5000-C10-C22)*0.1</f>
        <v>125.30000000000001</v>
      </c>
      <c r="D34">
        <f>-(D10*5+D22*1)+(5000-D10-D22)*0.1</f>
        <v>-133.19999999999999</v>
      </c>
      <c r="E34">
        <f>-(E10*5+E22*1)+(5000-E10-E22)*0.1</f>
        <v>214.3</v>
      </c>
      <c r="G34">
        <f t="shared" ref="G34" si="28">-(G10*5+G22*1)+(5000-G10-G22)*0.1</f>
        <v>-148.09999999999997</v>
      </c>
      <c r="H34">
        <f t="shared" ref="H34" si="29">-(H10*5+H22*1)+(5000-H10-H22)*0.1</f>
        <v>-141.5</v>
      </c>
      <c r="I34">
        <f>-(I10*5+I22*1)+(5000-I10-I22)*0.1</f>
        <v>-1225.3</v>
      </c>
      <c r="J34">
        <f t="shared" ref="J34" si="30">-(J10*5+J22*1)+(5000-J10-J22)*0.1</f>
        <v>-43.299999999999955</v>
      </c>
    </row>
    <row r="35" spans="1:10">
      <c r="A35" s="3"/>
      <c r="B35">
        <f>-(B11*5+B23*1)+(5000-B11-B23)*0.1</f>
        <v>-339.9</v>
      </c>
      <c r="C35">
        <f>-(C11*5+C23*1)+(5000-C11-C23)*0.1</f>
        <v>-116</v>
      </c>
      <c r="D35">
        <f>-(D11*5+D23*1)+(5000-D11-D23)*0.1</f>
        <v>307.3</v>
      </c>
      <c r="E35">
        <f>-(E11*5+E23*1)+(5000-E11-E23)*0.1</f>
        <v>214.90000000000003</v>
      </c>
      <c r="G35">
        <f t="shared" ref="G35" si="31">-(G11*5+G23*1)+(5000-G11-G23)*0.1</f>
        <v>-39</v>
      </c>
      <c r="H35">
        <f t="shared" ref="H35" si="32">-(H11*5+H23*1)+(5000-H11-H23)*0.1</f>
        <v>138.80000000000001</v>
      </c>
      <c r="I35">
        <f>-(I11*5+I23*1)+(5000-I11-I23)*0.1</f>
        <v>85.400000000000034</v>
      </c>
      <c r="J35">
        <f t="shared" ref="J35" si="33">-(J11*5+J23*1)+(5000-J11-J23)*0.1</f>
        <v>244.5</v>
      </c>
    </row>
    <row r="37" spans="1:10">
      <c r="A37" t="s">
        <v>2</v>
      </c>
      <c r="B37">
        <f>ROUND(AVERAGE(B26:B35),2)</f>
        <v>-308.31</v>
      </c>
      <c r="C37">
        <f>ROUND(AVERAGE(C26:C35),2)</f>
        <v>-69.88</v>
      </c>
      <c r="D37">
        <f>ROUND(AVERAGE(D26:D35),2)</f>
        <v>-6.29</v>
      </c>
      <c r="E37">
        <f>ROUND(AVERAGE(E26:E35),2)</f>
        <v>155.02000000000001</v>
      </c>
      <c r="G37">
        <f>ROUND(AVERAGE(G26:G35),2)</f>
        <v>-356.35</v>
      </c>
      <c r="H37">
        <f>ROUND(AVERAGE(H26:H35),2)</f>
        <v>-121.62</v>
      </c>
      <c r="I37">
        <f>ROUND(AVERAGE(I26:I35),2)</f>
        <v>-87.43</v>
      </c>
      <c r="J37">
        <f>ROUND(AVERAGE(J26:J35),2)</f>
        <v>-12.66</v>
      </c>
    </row>
    <row r="38" spans="1:10">
      <c r="A38" t="s">
        <v>3</v>
      </c>
      <c r="B38">
        <f>MAX(B26:B35)</f>
        <v>64</v>
      </c>
      <c r="C38">
        <f>MAX(C26:C35)</f>
        <v>357.40000000000003</v>
      </c>
      <c r="D38">
        <f>MAX(D26:D35)</f>
        <v>307.3</v>
      </c>
      <c r="E38">
        <f t="shared" ref="E38" si="34">MAX(E26:E35)</f>
        <v>414.90000000000003</v>
      </c>
      <c r="G38">
        <f t="shared" ref="G38" si="35">MAX(G26:G35)</f>
        <v>69.400000000000034</v>
      </c>
      <c r="H38">
        <f t="shared" ref="H38" si="36">MAX(H26:H35)</f>
        <v>309.8</v>
      </c>
      <c r="I38">
        <f t="shared" ref="I38" si="37">MAX(I26:I35)</f>
        <v>358.40000000000003</v>
      </c>
      <c r="J38">
        <f t="shared" ref="J38" si="38">MAX(J26:J35)</f>
        <v>244.5</v>
      </c>
    </row>
    <row r="39" spans="1:10">
      <c r="A39" t="s">
        <v>4</v>
      </c>
      <c r="B39">
        <f>MIN(B26:B35)</f>
        <v>-790.9</v>
      </c>
      <c r="C39">
        <f>MIN(C26:C35)</f>
        <v>-615.29999999999995</v>
      </c>
      <c r="D39">
        <f>MIN(D26:D35)</f>
        <v>-431.2</v>
      </c>
      <c r="E39">
        <f t="shared" ref="E39" si="39">MIN(E26:E35)</f>
        <v>-292.7</v>
      </c>
      <c r="G39">
        <f t="shared" ref="G39" si="40">MIN(G26:G35)</f>
        <v>-818.09999999999991</v>
      </c>
      <c r="H39">
        <f t="shared" ref="H39" si="41">MIN(H26:H35)</f>
        <v>-511.4</v>
      </c>
      <c r="I39">
        <f t="shared" ref="I39" si="42">MIN(I26:I35)</f>
        <v>-1225.3</v>
      </c>
      <c r="J39">
        <f t="shared" ref="J39" si="43">MIN(J26:J35)</f>
        <v>-505.7</v>
      </c>
    </row>
    <row r="41" spans="1:10">
      <c r="A41" s="3" t="s">
        <v>13</v>
      </c>
      <c r="B41">
        <v>142.63399999999999</v>
      </c>
      <c r="C41">
        <v>204.21100000000001</v>
      </c>
      <c r="D41">
        <v>337.17500000000001</v>
      </c>
      <c r="E41">
        <v>581.005</v>
      </c>
      <c r="G41">
        <v>182.92500000000001</v>
      </c>
      <c r="H41">
        <v>410.142</v>
      </c>
      <c r="I41">
        <v>856.09199999999998</v>
      </c>
      <c r="J41">
        <v>1237.6110000000001</v>
      </c>
    </row>
    <row r="42" spans="1:10">
      <c r="A42" s="3"/>
      <c r="B42">
        <v>101.08</v>
      </c>
      <c r="C42">
        <v>237.54900000000001</v>
      </c>
      <c r="D42">
        <v>477.61200000000002</v>
      </c>
      <c r="E42">
        <v>493.185</v>
      </c>
      <c r="G42">
        <v>246.12899999999999</v>
      </c>
      <c r="H42">
        <v>734.44500000000005</v>
      </c>
      <c r="I42">
        <v>764.28599999999994</v>
      </c>
      <c r="J42">
        <v>1142.354</v>
      </c>
    </row>
    <row r="43" spans="1:10">
      <c r="A43" s="3"/>
      <c r="B43">
        <v>124.533</v>
      </c>
      <c r="C43">
        <v>214.136</v>
      </c>
      <c r="D43">
        <v>361.11399999999998</v>
      </c>
      <c r="E43">
        <v>351.92700000000002</v>
      </c>
      <c r="G43">
        <v>174.43700000000001</v>
      </c>
      <c r="H43">
        <v>432.35700000000003</v>
      </c>
      <c r="I43">
        <v>706.66499999999996</v>
      </c>
      <c r="J43">
        <v>1106.463</v>
      </c>
    </row>
    <row r="44" spans="1:10">
      <c r="A44" s="3"/>
      <c r="B44">
        <v>69.072999999999993</v>
      </c>
      <c r="C44">
        <v>163.75200000000001</v>
      </c>
      <c r="D44">
        <v>247.369</v>
      </c>
      <c r="E44">
        <v>474.61099999999999</v>
      </c>
      <c r="G44">
        <v>155.97200000000001</v>
      </c>
      <c r="H44">
        <v>525.21699999999998</v>
      </c>
      <c r="I44">
        <v>565.76800000000003</v>
      </c>
      <c r="J44">
        <v>1344.758</v>
      </c>
    </row>
    <row r="45" spans="1:10">
      <c r="A45" s="3"/>
      <c r="B45">
        <v>83.323999999999998</v>
      </c>
      <c r="C45">
        <v>360.83199999999999</v>
      </c>
      <c r="D45">
        <v>216.988</v>
      </c>
      <c r="E45">
        <v>389.53800000000001</v>
      </c>
      <c r="G45">
        <v>177.46299999999999</v>
      </c>
      <c r="H45">
        <v>493.31599999999997</v>
      </c>
      <c r="I45">
        <v>710.48800000000006</v>
      </c>
      <c r="J45">
        <v>1328.489</v>
      </c>
    </row>
    <row r="46" spans="1:10">
      <c r="A46" s="3"/>
      <c r="B46">
        <v>89.19</v>
      </c>
      <c r="C46">
        <v>209.328</v>
      </c>
      <c r="D46">
        <v>194.49799999999999</v>
      </c>
      <c r="E46">
        <v>373.49200000000002</v>
      </c>
      <c r="G46">
        <v>361.53300000000002</v>
      </c>
      <c r="H46">
        <v>409.423</v>
      </c>
      <c r="I46">
        <v>762.15800000000002</v>
      </c>
      <c r="J46">
        <v>1559.742</v>
      </c>
    </row>
    <row r="47" spans="1:10">
      <c r="A47" s="3"/>
      <c r="B47">
        <v>88.902000000000001</v>
      </c>
      <c r="C47">
        <v>185.452</v>
      </c>
      <c r="D47">
        <v>247.27199999999999</v>
      </c>
      <c r="E47">
        <v>420.08</v>
      </c>
      <c r="G47">
        <v>259.36799999999999</v>
      </c>
      <c r="H47">
        <v>401.68599999999998</v>
      </c>
      <c r="I47">
        <v>567.83699999999999</v>
      </c>
      <c r="J47">
        <v>2118.0439999999999</v>
      </c>
    </row>
    <row r="48" spans="1:10">
      <c r="A48" s="3"/>
      <c r="B48">
        <v>99.388999999999996</v>
      </c>
      <c r="C48">
        <v>202.34700000000001</v>
      </c>
      <c r="D48">
        <v>184.898</v>
      </c>
      <c r="E48">
        <v>378.55599999999998</v>
      </c>
      <c r="G48">
        <v>217.36500000000001</v>
      </c>
      <c r="H48">
        <v>533.94799999999998</v>
      </c>
      <c r="I48">
        <v>988.654</v>
      </c>
      <c r="J48">
        <v>852.48500000000001</v>
      </c>
    </row>
    <row r="49" spans="1:12">
      <c r="A49" s="3"/>
      <c r="B49">
        <v>74.841999999999999</v>
      </c>
      <c r="C49">
        <v>209.124</v>
      </c>
      <c r="D49">
        <v>236.92500000000001</v>
      </c>
      <c r="E49">
        <v>323.15499999999997</v>
      </c>
      <c r="G49">
        <v>219.56700000000001</v>
      </c>
      <c r="H49">
        <v>428.93299999999999</v>
      </c>
      <c r="I49">
        <v>1123.2470000000001</v>
      </c>
      <c r="J49">
        <v>1156.885</v>
      </c>
    </row>
    <row r="50" spans="1:12">
      <c r="A50" s="3"/>
      <c r="B50">
        <v>91.593000000000004</v>
      </c>
      <c r="C50">
        <v>255.69800000000001</v>
      </c>
      <c r="D50">
        <v>320.97500000000002</v>
      </c>
      <c r="E50">
        <v>522.17200000000003</v>
      </c>
      <c r="G50">
        <v>223.07499999999999</v>
      </c>
      <c r="H50">
        <v>511.827</v>
      </c>
      <c r="I50">
        <v>674.73400000000004</v>
      </c>
      <c r="J50">
        <v>1104.4780000000001</v>
      </c>
    </row>
    <row r="51" spans="1:12">
      <c r="A51" s="1"/>
    </row>
    <row r="52" spans="1:12">
      <c r="A52" t="s">
        <v>5</v>
      </c>
      <c r="B52">
        <f>ROUND(AVERAGE(B41:B50),3)</f>
        <v>96.456000000000003</v>
      </c>
      <c r="C52">
        <f>ROUND(AVERAGE(C41:C50),3)</f>
        <v>224.24299999999999</v>
      </c>
      <c r="D52">
        <f>ROUND(AVERAGE(D41:D50),3)</f>
        <v>282.483</v>
      </c>
      <c r="E52">
        <f>ROUND(AVERAGE(E41:E50),3)</f>
        <v>430.77199999999999</v>
      </c>
      <c r="G52">
        <f>ROUND(AVERAGE(G41:G50),3)</f>
        <v>221.78299999999999</v>
      </c>
      <c r="H52">
        <f>ROUND(AVERAGE(H41:H50),3)</f>
        <v>488.12900000000002</v>
      </c>
      <c r="I52">
        <f>ROUND(AVERAGE(I41:I50),3)</f>
        <v>771.99300000000005</v>
      </c>
      <c r="J52">
        <f>ROUND(AVERAGE(J41:J50),3)</f>
        <v>1295.1310000000001</v>
      </c>
    </row>
    <row r="54" spans="1:12">
      <c r="B54" t="s">
        <v>17</v>
      </c>
      <c r="C54">
        <v>20000</v>
      </c>
      <c r="D54">
        <v>30000</v>
      </c>
      <c r="E54">
        <v>40000</v>
      </c>
      <c r="F54">
        <v>50000</v>
      </c>
      <c r="H54" t="s">
        <v>26</v>
      </c>
      <c r="I54">
        <v>20000</v>
      </c>
      <c r="J54">
        <v>30000</v>
      </c>
      <c r="K54">
        <v>40000</v>
      </c>
      <c r="L54">
        <v>50000</v>
      </c>
    </row>
    <row r="55" spans="1:12">
      <c r="B55" t="s">
        <v>20</v>
      </c>
      <c r="C55">
        <f>Sheet1!B37</f>
        <v>-308.31</v>
      </c>
      <c r="D55">
        <f>Sheet1!C37</f>
        <v>-69.88</v>
      </c>
      <c r="E55">
        <f>Sheet1!D37</f>
        <v>-6.29</v>
      </c>
      <c r="F55">
        <f>Sheet1!E37</f>
        <v>155.02000000000001</v>
      </c>
      <c r="H55" t="s">
        <v>18</v>
      </c>
      <c r="I55">
        <f>Sheet1!B12</f>
        <v>132.19999999999999</v>
      </c>
      <c r="J55">
        <f>Sheet1!C12</f>
        <v>93.3</v>
      </c>
      <c r="K55">
        <f>Sheet1!D12</f>
        <v>77.099999999999994</v>
      </c>
      <c r="L55">
        <f>Sheet1!E12</f>
        <v>48.9</v>
      </c>
    </row>
    <row r="56" spans="1:12">
      <c r="B56" t="s">
        <v>21</v>
      </c>
      <c r="C56">
        <f>Sheet1!G37</f>
        <v>-356.35</v>
      </c>
      <c r="D56">
        <f>Sheet1!H37</f>
        <v>-121.62</v>
      </c>
      <c r="E56">
        <f>Sheet1!I37</f>
        <v>-87.43</v>
      </c>
      <c r="F56">
        <f>Sheet1!J37</f>
        <v>-12.66</v>
      </c>
      <c r="H56" t="s">
        <v>19</v>
      </c>
      <c r="I56">
        <f>Sheet1!G12</f>
        <v>141.9</v>
      </c>
      <c r="J56">
        <f>Sheet1!H12</f>
        <v>93.2</v>
      </c>
      <c r="K56">
        <f>Sheet1!I12</f>
        <v>97</v>
      </c>
      <c r="L56">
        <f>ROUND(Sheet1!J12,1)</f>
        <v>78.5</v>
      </c>
    </row>
    <row r="72" spans="2:12">
      <c r="H72" t="s">
        <v>25</v>
      </c>
      <c r="I72">
        <v>20000</v>
      </c>
      <c r="J72">
        <v>30000</v>
      </c>
      <c r="K72">
        <v>40000</v>
      </c>
      <c r="L72">
        <v>50000</v>
      </c>
    </row>
    <row r="73" spans="2:12">
      <c r="H73" t="s">
        <v>18</v>
      </c>
      <c r="I73">
        <f>ROUND(Sheet1!B24,1)</f>
        <v>121.9</v>
      </c>
      <c r="J73">
        <f>ROUND(Sheet1!C24,1)</f>
        <v>85.5</v>
      </c>
      <c r="K73">
        <f>ROUND(Sheet1!D24,1)</f>
        <v>102.8</v>
      </c>
      <c r="L73">
        <f>ROUND(Sheet1!E24,1)</f>
        <v>86.9</v>
      </c>
    </row>
    <row r="74" spans="2:12">
      <c r="H74" t="s">
        <v>19</v>
      </c>
      <c r="I74">
        <f>ROUND(Sheet1!G24,1)</f>
        <v>120.6</v>
      </c>
      <c r="J74">
        <f>ROUND(Sheet1!H24,1)</f>
        <v>133</v>
      </c>
      <c r="K74">
        <f>ROUND(Sheet1!I24,1)</f>
        <v>84.3</v>
      </c>
      <c r="L74">
        <f>ROUND(Sheet1!J24,1)</f>
        <v>102.1</v>
      </c>
    </row>
    <row r="77" spans="2:12">
      <c r="B77" t="s">
        <v>27</v>
      </c>
      <c r="C77">
        <v>20000</v>
      </c>
      <c r="D77">
        <v>30000</v>
      </c>
      <c r="E77">
        <v>40000</v>
      </c>
      <c r="F77">
        <v>50000</v>
      </c>
    </row>
    <row r="78" spans="2:12">
      <c r="B78" t="s">
        <v>22</v>
      </c>
      <c r="C78">
        <f>Sheet1!B52</f>
        <v>96.456000000000003</v>
      </c>
      <c r="D78">
        <f>Sheet1!C52</f>
        <v>224.24299999999999</v>
      </c>
      <c r="E78">
        <f>Sheet1!D52</f>
        <v>282.483</v>
      </c>
      <c r="F78">
        <f>Sheet1!E52</f>
        <v>430.77199999999999</v>
      </c>
    </row>
    <row r="79" spans="2:12">
      <c r="B79" t="s">
        <v>23</v>
      </c>
      <c r="C79">
        <f>Sheet1!G52</f>
        <v>221.78299999999999</v>
      </c>
      <c r="D79">
        <f>Sheet1!H52</f>
        <v>488.12900000000002</v>
      </c>
      <c r="E79">
        <f>Sheet1!I52</f>
        <v>771.99300000000005</v>
      </c>
      <c r="F79">
        <f>Sheet1!J52</f>
        <v>1295.1310000000001</v>
      </c>
    </row>
  </sheetData>
  <mergeCells count="4">
    <mergeCell ref="A41:A50"/>
    <mergeCell ref="A26:A35"/>
    <mergeCell ref="A14:A23"/>
    <mergeCell ref="A2:A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Shino</dc:creator>
  <cp:lastModifiedBy>Ann Shino</cp:lastModifiedBy>
  <dcterms:created xsi:type="dcterms:W3CDTF">2017-06-15T11:22:21Z</dcterms:created>
  <dcterms:modified xsi:type="dcterms:W3CDTF">2017-06-24T11:56:42Z</dcterms:modified>
</cp:coreProperties>
</file>