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DataAnalytics\Challenges\Week_1\"/>
    </mc:Choice>
  </mc:AlternateContent>
  <xr:revisionPtr revIDLastSave="0" documentId="13_ncr:1_{2FC110ED-BC60-4BA3-B0F1-B9832866CFF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ickstarter" sheetId="1" r:id="rId1"/>
    <sheet name="Theater Outcomes by Launch Date" sheetId="16" r:id="rId2"/>
    <sheet name="Outcomes Based on Goals" sheetId="17" r:id="rId3"/>
  </sheets>
  <definedNames>
    <definedName name="_xlnm._FilterDatabase" localSheetId="0" hidden="1">Kickstarter!$A$1:$U$4115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B2" i="17"/>
  <c r="E2" i="17" s="1"/>
  <c r="D13" i="17"/>
  <c r="D12" i="17"/>
  <c r="D11" i="17"/>
  <c r="D10" i="17"/>
  <c r="D9" i="17"/>
  <c r="D8" i="17"/>
  <c r="D7" i="17"/>
  <c r="D6" i="17"/>
  <c r="D5" i="17"/>
  <c r="D4" i="17"/>
  <c r="D3" i="17"/>
  <c r="C13" i="17"/>
  <c r="C12" i="17"/>
  <c r="C11" i="17"/>
  <c r="C10" i="17"/>
  <c r="C9" i="17"/>
  <c r="C8" i="17"/>
  <c r="C7" i="17"/>
  <c r="C6" i="17"/>
  <c r="C5" i="17"/>
  <c r="C4" i="17"/>
  <c r="C3" i="17"/>
  <c r="B12" i="17"/>
  <c r="B11" i="17"/>
  <c r="E11" i="17" s="1"/>
  <c r="B10" i="17"/>
  <c r="E10" i="17" s="1"/>
  <c r="B9" i="17"/>
  <c r="B8" i="17"/>
  <c r="E8" i="17" s="1"/>
  <c r="B7" i="17"/>
  <c r="B6" i="17"/>
  <c r="B5" i="17"/>
  <c r="E5" i="17" s="1"/>
  <c r="B4" i="17"/>
  <c r="B3" i="17"/>
  <c r="E3" i="17" s="1"/>
  <c r="B13" i="17"/>
  <c r="E13" i="17" s="1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G4" i="17" l="1"/>
  <c r="E4" i="17"/>
  <c r="F4" i="17" s="1"/>
  <c r="E12" i="17"/>
  <c r="G12" i="17" s="1"/>
  <c r="G10" i="17"/>
  <c r="H9" i="17"/>
  <c r="G5" i="17"/>
  <c r="G13" i="17"/>
  <c r="H10" i="17"/>
  <c r="H3" i="17"/>
  <c r="H11" i="17"/>
  <c r="G8" i="17"/>
  <c r="H5" i="17"/>
  <c r="H13" i="17"/>
  <c r="H2" i="17"/>
  <c r="G3" i="17"/>
  <c r="G11" i="17"/>
  <c r="H8" i="17"/>
  <c r="G2" i="17"/>
  <c r="F11" i="17"/>
  <c r="F3" i="17"/>
  <c r="E9" i="17"/>
  <c r="G9" i="17" s="1"/>
  <c r="F8" i="17"/>
  <c r="F13" i="17"/>
  <c r="F5" i="17"/>
  <c r="E7" i="17"/>
  <c r="F7" i="17" s="1"/>
  <c r="F10" i="17"/>
  <c r="F2" i="17"/>
  <c r="E6" i="17"/>
  <c r="H6" i="17" s="1"/>
  <c r="F12" i="17"/>
  <c r="F6" i="17" l="1"/>
  <c r="H12" i="17"/>
  <c r="H4" i="17"/>
  <c r="F9" i="17"/>
  <c r="G6" i="17"/>
  <c r="H7" i="17"/>
  <c r="G7" i="17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<sst xmlns="http://schemas.openxmlformats.org/spreadsheetml/2006/main" count="32975" uniqueCount="8400">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</sst>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C-44C9-B19A-3B93CAC33FB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C-44C9-B19A-3B93CAC33FB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C-44C9-B19A-3B93CAC33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724048"/>
        <c:axId val="1638720304"/>
      </c:lineChart>
      <c:catAx>
        <c:axId val="1638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20304"/>
        <c:crosses val="autoZero"/>
        <c:auto val="1"/>
        <c:lblAlgn val="ctr"/>
        <c:lblOffset val="100"/>
        <c:noMultiLvlLbl val="0"/>
      </c:catAx>
      <c:valAx>
        <c:axId val="16387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D-4D5E-8CE7-1CACEB7AAA1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D-4D5E-8CE7-1CACEB7AAA1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D-4D5E-8CE7-1CACEB7A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810704"/>
        <c:axId val="295811120"/>
      </c:lineChart>
      <c:catAx>
        <c:axId val="2958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1120"/>
        <c:crosses val="autoZero"/>
        <c:auto val="1"/>
        <c:lblAlgn val="ctr"/>
        <c:lblOffset val="100"/>
        <c:noMultiLvlLbl val="0"/>
      </c:catAx>
      <c:valAx>
        <c:axId val="295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61911</xdr:rowOff>
    </xdr:from>
    <xdr:to>
      <xdr:col>16</xdr:col>
      <xdr:colOff>504825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2D569-2D8F-46EF-A445-37010584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18829</xdr:rowOff>
    </xdr:from>
    <xdr:to>
      <xdr:col>8</xdr:col>
      <xdr:colOff>9525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8D95E-F0EC-43C3-8729-760ADB02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reyes" refreshedDate="44453.082912847225" createdVersion="7" refreshedVersion="7" minRefreshableVersion="3" recordCount="4114" xr:uid="{D0624B52-DB4D-489E-9F4A-47770F9565D6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1F7F9-609C-46B8-9C30-6609CC91DCAA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pane xSplit="2" ySplit="1" topLeftCell="E3228" activePane="bottomRight" state="frozen"/>
      <selection pane="topRight" activeCell="C1" sqref="C1"/>
      <selection pane="bottomLeft" activeCell="A2" sqref="A2"/>
      <selection pane="bottomRight" activeCell="F527" sqref="F527"/>
    </sheetView>
  </sheetViews>
  <sheetFormatPr defaultColWidth="8.85546875" defaultRowHeight="15" x14ac:dyDescent="0.25"/>
  <cols>
    <col min="1" max="1" width="5.28515625" bestFit="1" customWidth="1"/>
    <col min="2" max="2" width="38.42578125" style="3" customWidth="1"/>
    <col min="3" max="3" width="75.2851562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8.140625" bestFit="1" customWidth="1"/>
    <col min="8" max="8" width="8.85546875" bestFit="1" customWidth="1"/>
    <col min="9" max="9" width="11.5703125" customWidth="1"/>
    <col min="10" max="10" width="12.140625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23.28515625" bestFit="1" customWidth="1"/>
    <col min="16" max="16" width="17.28515625" bestFit="1" customWidth="1"/>
    <col min="17" max="17" width="28" bestFit="1" customWidth="1"/>
    <col min="18" max="18" width="17" customWidth="1"/>
    <col min="19" max="20" width="30.42578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3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s="10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s="10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30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s="10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s="10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3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s="10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30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s="10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3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s="10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3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s="10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s="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30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s="10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3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s="10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3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s="10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3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s="10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30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s="10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s="10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30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s="10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3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s="10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3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s="10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30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s="1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3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s="10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30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s="10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30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s="10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s="10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30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s="10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s="10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3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s="10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30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s="10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30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s="10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s="1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3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s="10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30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s="10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30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s="10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3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s="10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3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s="10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3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s="10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30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s="10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s="10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3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s="10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30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s="1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3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s="10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3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s="10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3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s="10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3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s="10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3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s="10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3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s="10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30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s="10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30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s="10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3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s="10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3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s="1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s="10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30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s="10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3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s="10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30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s="10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s="10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3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s="10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30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s="10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3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s="10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3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s="10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30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s="1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3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s="10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30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s="10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3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s="10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3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s="10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30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s="10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3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s="10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30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s="10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s="10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30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s="10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3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s="1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3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s="10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3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s="10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30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s="10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3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s="10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3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s="10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3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s="10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30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s="10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3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s="10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30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s="10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9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s="1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30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s="10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30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s="10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3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s="10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3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s="10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3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s="10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30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s="10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3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s="10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4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s="10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30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s="10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3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s="1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30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s="10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s="10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30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s="10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3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s="10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3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s="10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30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s="10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3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s="10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3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s="10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30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s="10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30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s="1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30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s="10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3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s="10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3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s="10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3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s="10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30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s="10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s="10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30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s="10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s="10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3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s="10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30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s="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30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s="10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30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s="10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30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s="10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3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s="10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s="10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3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s="10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s="10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3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s="10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3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s="10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3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s="1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3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s="10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3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s="10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3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s="10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3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s="10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3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s="10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30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s="10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3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s="10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3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s="10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3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s="10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s="1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3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s="10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3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s="10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s="10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3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s="10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30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s="10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s="10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30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s="10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3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s="10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3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s="10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3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s="1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30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s="10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3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s="10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30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s="10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3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s="10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3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s="10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30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s="10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3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s="10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3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s="10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s="10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3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s="1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3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s="10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30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s="10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3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s="10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s="10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30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s="10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30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s="10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3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s="10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3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s="10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30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s="10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3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s="1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s="10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3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s="10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3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s="10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30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s="10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3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s="10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3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s="10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s="10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30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s="10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30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s="10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3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s="1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3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s="10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3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s="10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30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s="10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30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s="10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30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s="10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3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s="10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3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s="10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3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s="10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s="10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3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s="1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s="10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30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s="10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3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s="10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3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s="10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s="10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3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s="10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s="10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3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s="10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30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s="10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3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s="1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3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s="10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s="10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30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s="10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3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s="10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3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s="10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30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s="10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30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s="10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30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s="10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3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s="10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3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s="1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3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s="10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30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s="10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3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s="10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s="10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3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s="10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3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s="10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30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s="10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30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s="10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30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s="10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3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s="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3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s="10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3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s="10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3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s="10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30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s="10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30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s="10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3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s="10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3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s="10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3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s="10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s="10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3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s="1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30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s="10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30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s="10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s="10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3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s="10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3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s="10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3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s="10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30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s="10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30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s="10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30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s="10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s="1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3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s="10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3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s="10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3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s="10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3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s="10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30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s="10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3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s="10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30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s="10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3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s="10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s="10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3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s="1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30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s="10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3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s="10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3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s="10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30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s="10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30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s="10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3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s="10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3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s="10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30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s="10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4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s="10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3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s="1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3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s="10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3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s="10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30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s="10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30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s="10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3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s="10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30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s="10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s="10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3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s="10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3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s="10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3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s="1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3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s="10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30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s="10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30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s="10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s="10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3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s="10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3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s="10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3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s="10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3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s="10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30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s="10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3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s="1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3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s="10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30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s="10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3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s="10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3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s="10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3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s="10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3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s="10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30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s="10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3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s="10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3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s="10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3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s="1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3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s="10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3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s="10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3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s="10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30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s="10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s="10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3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s="10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30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s="10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3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s="10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s="10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3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s="1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3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s="10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3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s="10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30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s="10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3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s="10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3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s="10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45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s="10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3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s="10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30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s="10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3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s="10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s="1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3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s="10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3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s="10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30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s="10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3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s="10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30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s="10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s="10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30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s="10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s="10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s="10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3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s="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3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s="10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30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s="10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30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s="10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3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s="10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3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s="10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3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s="10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30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s="10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3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s="10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30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s="10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30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s="1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3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s="10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3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s="10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30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s="10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30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s="10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3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s="10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30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s="10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30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s="10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30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s="10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3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s="10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30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s="1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30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s="10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3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s="10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30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s="10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3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s="10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3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s="10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3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s="10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3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s="10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30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s="10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3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s="10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3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s="1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30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s="10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30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s="10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3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s="10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s="10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3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s="10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3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s="10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30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s="10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3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s="10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3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s="10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3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s="1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30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s="10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30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s="10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3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s="10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3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s="10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3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s="10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3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s="10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30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s="10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30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s="10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3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s="10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30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s="1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30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s="10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3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s="10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3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s="10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3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s="10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45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s="10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3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s="10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30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s="10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30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s="10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3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s="10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3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s="1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3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s="10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3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s="10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3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s="10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s="10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30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s="10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3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s="10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3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s="10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3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s="10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30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s="10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3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s="1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3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s="10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3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s="10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30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s="10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3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s="10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3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s="10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3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s="10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3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s="10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3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s="10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3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s="10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30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s="1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3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s="10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30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s="10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30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s="10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3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s="10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30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s="10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3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s="10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30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s="10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30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s="10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4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s="10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30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s="1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3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s="10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30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s="10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3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s="10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5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s="10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30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s="10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30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s="10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3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s="10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3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s="10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30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s="10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30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s="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30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s="10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30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s="10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3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s="10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3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s="10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30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s="10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3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s="10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3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s="10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30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s="10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3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s="10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3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s="1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30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s="10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3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s="10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3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s="10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3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s="10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30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s="10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30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s="10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3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s="10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3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s="10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3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s="10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s="1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4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s="10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30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s="10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30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s="10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3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s="10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s="10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3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s="10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3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s="10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30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s="10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30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s="10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30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s="1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3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s="10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30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s="10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3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s="10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s="10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30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s="10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30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s="10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30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s="10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3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s="10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3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s="10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3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s="1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3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s="10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3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s="10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3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s="10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3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s="10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3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s="10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30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s="10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3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s="10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3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s="10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3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s="10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30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s="1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3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s="10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s="10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3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s="10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3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s="10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30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s="10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30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s="10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s="10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30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s="10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3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s="10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3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s="1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s="10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3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s="10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4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s="10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3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s="10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30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s="10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30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s="10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3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s="10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s="10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3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s="10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30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s="1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30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s="10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3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s="10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3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s="10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30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s="10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3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s="10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3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s="10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30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s="10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3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s="10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3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s="10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30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s="1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30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s="10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s="10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30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s="10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3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s="10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30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s="10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3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s="10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30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s="10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30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s="10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s="10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30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s="1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3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s="10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3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s="10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3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s="10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3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s="10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3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s="10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3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s="10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30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s="10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30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s="10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3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s="10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3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s="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30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s="10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30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s="10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30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s="10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3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s="10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30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8308</v>
      </c>
      <c r="R515" s="10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30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s="10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30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s="10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s="10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3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s="10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3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s="1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30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s="10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3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s="10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3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s="10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30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s="10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3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s="10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3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s="10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3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s="10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30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s="10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3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s="10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s="1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3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s="10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3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s="10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3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s="10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3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s="10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3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s="10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3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s="10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30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s="10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3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s="10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3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s="10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3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s="1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30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s="10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3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s="10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30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s="10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30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s="10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3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s="10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3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s="10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3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s="10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3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s="10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3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s="10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30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s="1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3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s="10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3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s="10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3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s="10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30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s="10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30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s="10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3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s="10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3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s="10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s="10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3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s="10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3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s="1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3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s="10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30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s="10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3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s="10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3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s="10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3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s="10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3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s="10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3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s="10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3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s="10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3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s="10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4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s="1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30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s="10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s="10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3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s="10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3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s="10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3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s="10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3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s="10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3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s="10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30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8317</v>
      </c>
      <c r="R578" s="10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3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8317</v>
      </c>
      <c r="R579" s="10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s="1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30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s="10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3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s="10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3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s="10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3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s="10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30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s="10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30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s="10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s="10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30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s="10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60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s="10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3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s="1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s="10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3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s="10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30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s="10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3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s="10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3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s="10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s="10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3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s="10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30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s="10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30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s="10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s="1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3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s="10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s="10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3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s="10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30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s="10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30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s="10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3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s="10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s="10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3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s="10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3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s="10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3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s="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3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s="10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30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s="10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3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s="10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s="10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3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s="10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30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s="10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30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s="10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3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s="10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3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s="10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3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s="1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s="10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30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s="10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3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s="10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3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s="10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3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s="10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30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s="10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3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s="10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3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s="10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3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s="10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30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s="1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3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s="10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3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s="10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30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s="10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30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s="10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30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s="10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3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s="10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s="10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30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s="10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3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s="10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s="1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s="10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3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8317</v>
      </c>
      <c r="R642" s="10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3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8317</v>
      </c>
      <c r="R643" s="10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3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s="10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30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s="10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3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s="10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s="10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3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s="10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3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s="10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s="1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3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s="10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3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s="10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3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s="10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3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s="10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3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s="10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3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s="10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30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s="10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3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s="10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3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s="10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3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s="1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s="10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3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s="10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30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s="10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30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s="10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3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s="10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3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s="10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3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s="10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3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s="10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3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s="10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30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s="1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3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s="10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3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s="10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3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s="10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3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s="10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3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s="10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s="10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3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s="10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3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s="10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4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s="10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3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s="1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3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s="10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3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s="10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3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s="10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30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s="10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3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s="10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s="10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3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s="10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3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s="10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3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s="10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3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s="1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3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s="10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s="10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30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s="10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3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s="10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30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s="10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3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s="10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3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s="10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s="10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3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s="10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3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s="1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3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s="10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3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s="10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3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s="10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3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s="10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30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s="10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30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8317</v>
      </c>
      <c r="R706" s="10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8317</v>
      </c>
      <c r="R707" s="10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3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s="10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3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s="10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3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s="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s="10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30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s="10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3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s="10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3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s="10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3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s="10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30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s="10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3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s="10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30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s="10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s="10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3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s="1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3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s="10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30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s="10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3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s="10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3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s="10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30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s="10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4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s="10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30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s="10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3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s="10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3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s="10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30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s="1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3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s="10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s="10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30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s="10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3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s="10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3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s="10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3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s="10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30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s="10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3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s="10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3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s="10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s="1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3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s="10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3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s="10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s="10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3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s="10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3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s="10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30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s="10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3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s="10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s="10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3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s="10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30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s="1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3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s="10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3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s="10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30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s="10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3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s="10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3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s="10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3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s="10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30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s="10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30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s="10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3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s="10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30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s="1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30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s="10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3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s="10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30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s="10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30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s="10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30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s="10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30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s="10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3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s="10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3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s="10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60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s="10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3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8320</v>
      </c>
      <c r="R770" s="1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3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8320</v>
      </c>
      <c r="R771" s="10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3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s="10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30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s="10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3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s="10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3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s="10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3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s="10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30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s="10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3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s="10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3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s="10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30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s="1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3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s="10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30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s="10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30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s="10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30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s="10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3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s="10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3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s="10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3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s="10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30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s="10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3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s="10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3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s="1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30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s="10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3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s="10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3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s="10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s="10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3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s="10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3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s="10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3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s="10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3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s="10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3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s="10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30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s="1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3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s="10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30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s="10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30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s="10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3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s="10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3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s="10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3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s="10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30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s="10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s="10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s="10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3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s="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30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s="10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3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s="10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30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s="10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3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s="10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s="10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3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s="10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s="10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3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s="10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30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s="10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3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s="1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s="10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30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s="10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30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s="10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30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s="10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30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s="10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3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s="10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3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s="10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30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s="10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3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s="10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3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s="1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3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s="10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30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s="10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3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s="10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3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8323</v>
      </c>
      <c r="R834" s="10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8323</v>
      </c>
      <c r="R835" s="10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3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s="10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3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s="10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s="10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30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s="10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3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s="1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30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s="10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30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s="10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3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s="10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30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s="10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3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s="10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3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s="10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30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s="10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30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s="10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s="10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30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s="1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3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s="10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30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s="10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30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s="10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s="10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30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s="10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30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s="10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30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s="10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3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s="10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30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s="10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3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s="1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30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s="10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3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s="10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30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s="10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30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s="10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30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s="10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30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s="10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3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s="10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30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s="10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3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s="10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3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s="1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3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s="10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3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s="10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3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s="10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30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s="10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3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s="10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3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s="10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3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s="10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s="10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3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s="10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3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s="1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3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s="10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3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s="10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30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s="10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3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s="10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3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s="10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30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s="10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30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s="10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3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s="10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3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s="10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3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s="1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30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s="10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3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s="10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3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s="10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3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s="10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30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s="10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3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s="10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3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s="10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3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8323</v>
      </c>
      <c r="R898" s="10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3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8323</v>
      </c>
      <c r="R899" s="10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3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s="1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30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s="10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30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s="10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3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s="10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3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s="10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30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s="10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30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s="10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30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s="10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s="10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30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s="10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30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s="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3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s="10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30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s="10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3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s="10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30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s="10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3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s="10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30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s="10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30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s="10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30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s="10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3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s="10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3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s="1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s="10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30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s="10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3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s="10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30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s="10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3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s="10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3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s="10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30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s="10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4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s="10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s="10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30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s="1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30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s="10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3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s="10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30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s="10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30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s="10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3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s="10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3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s="10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3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s="10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30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s="10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30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s="10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30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s="1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3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s="10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30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s="10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3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s="10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3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s="10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s="10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30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s="10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30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s="10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30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s="10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3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s="10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3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s="1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30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s="10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30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s="10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s="10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s="10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30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s="10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30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s="10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30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s="10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4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s="10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s="10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3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s="1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3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s="10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30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8317</v>
      </c>
      <c r="R962" s="10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30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8317</v>
      </c>
      <c r="R963" s="10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3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s="10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s="10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3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s="10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3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s="10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30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s="10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30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s="10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3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s="1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s="10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3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s="10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3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s="10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30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s="10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3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s="10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30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s="10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3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s="10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3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s="10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3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s="10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30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s="1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3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s="10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3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s="10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3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s="10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30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s="10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3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s="10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6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s="10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3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s="10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3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s="10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30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s="10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45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s="1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s="10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3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s="10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60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s="10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30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s="10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30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s="10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s="10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3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s="10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3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s="10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s="10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30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s="1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30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s="10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30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s="10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3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s="10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3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s="10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30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s="10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30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s="10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3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s="10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30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s="10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30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s="10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3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s="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3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s="10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3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s="10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30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s="10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3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s="10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3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s="10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s="10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30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s="10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30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s="10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3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s="10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30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s="1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30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s="10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3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s="10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30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s="10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s="10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30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s="10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30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8323</v>
      </c>
      <c r="R1026" s="10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30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8323</v>
      </c>
      <c r="R1027" s="10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3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s="10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3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s="10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30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s="1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30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s="10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s="10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3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s="10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s="10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3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s="10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30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s="10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3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s="10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30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s="10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3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s="10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30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s="1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3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s="10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3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s="10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30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s="10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3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s="10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30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s="10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3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s="10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30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s="10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3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s="10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30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s="10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3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s="1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s="10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s="10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3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s="10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30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s="10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3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s="10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3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s="10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3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s="10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3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s="10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30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s="10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3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s="1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s="10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3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s="10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30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s="10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s="10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3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s="10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3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s="10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3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s="10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30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s="10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3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s="10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3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s="1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30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s="10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30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s="10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3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s="10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3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s="10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30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s="10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3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s="10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3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s="10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30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s="10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30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s="10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3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s="1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3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s="10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30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s="10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30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s="10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30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s="10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3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s="10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s="10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3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s="10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s="10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3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s="10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30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8331</v>
      </c>
      <c r="R1090" s="1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8331</v>
      </c>
      <c r="R1091" s="10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3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s="10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3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s="10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3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s="10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30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s="10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3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s="10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3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s="10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3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s="10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30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s="10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s="1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3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s="10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30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s="10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3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s="10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3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s="10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30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s="10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3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s="10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3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s="10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30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s="10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3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s="10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3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s="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3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s="10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3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s="10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3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s="10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30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s="10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3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s="10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3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s="10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3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s="10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30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s="10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30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s="10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3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s="1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3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s="10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30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s="10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30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s="10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3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s="10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3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s="10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3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s="10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3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s="10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30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s="10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3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s="10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s="1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30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s="10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3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s="10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3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s="10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30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s="10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3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s="10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30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s="10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3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s="10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30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s="10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3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s="10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3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s="1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3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s="10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30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s="10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s="10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30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s="10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3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s="10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30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s="10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30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s="10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30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s="10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3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s="10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s="1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s="10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s="10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3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s="10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8334</v>
      </c>
      <c r="R1154" s="10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8334</v>
      </c>
      <c r="R1155" s="10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30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s="10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3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s="10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30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s="10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3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s="10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3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s="1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3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s="10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30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s="10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3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s="10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3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s="10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3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s="10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s="10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3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s="10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3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s="10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30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s="10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30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s="1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30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s="10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30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s="10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30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s="10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s="10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3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s="10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30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s="10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30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s="10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s="10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3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s="10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3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s="1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30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s="10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30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s="10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s="10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3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s="10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3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s="10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3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s="10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3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s="10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3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s="10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3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s="10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30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s="1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3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s="10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30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s="10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3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s="10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s="10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3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s="10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3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s="10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4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s="10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s="10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3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s="10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3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s="1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3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s="10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3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s="10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3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s="10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3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s="10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30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s="10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30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s="10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3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s="10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3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s="10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s="10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3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s="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3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s="10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s="10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3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s="10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3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s="10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3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s="10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3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s="10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3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s="10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8336</v>
      </c>
      <c r="R1218" s="10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30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8336</v>
      </c>
      <c r="R1219" s="10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3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s="1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30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s="10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30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s="10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3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s="10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s="10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30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s="10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s="10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3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s="10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30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s="10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3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s="10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30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s="1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3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s="10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30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s="10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30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s="10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3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s="10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3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s="10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30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s="10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3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s="10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s="10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3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s="10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3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s="1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s="10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30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s="10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3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s="10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3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s="10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30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s="10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30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s="10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30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s="10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3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s="10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s="10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3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s="1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30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s="10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3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s="10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30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s="10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30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s="10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3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s="10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3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s="10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30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s="10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3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s="10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3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s="10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30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s="1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30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s="10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30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s="10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30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s="10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3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s="10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s="10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3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s="10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3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s="10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30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s="10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3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s="10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30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s="1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3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s="10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30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s="10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3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s="10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3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s="10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30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s="10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30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s="10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30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s="10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s="10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3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s="10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3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s="1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3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s="10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30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8323</v>
      </c>
      <c r="R1282" s="10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3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8323</v>
      </c>
      <c r="R1283" s="10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3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s="10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30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s="10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3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s="10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3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s="10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30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s="10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6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s="10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3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s="1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30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s="10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s="10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3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s="10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3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s="10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3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s="10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3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s="10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3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s="10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3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s="10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3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s="10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3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s="1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30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s="10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3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s="10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3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s="10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30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s="10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s="10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30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s="10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3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s="10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3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s="10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s="10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s="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30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s="10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30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s="10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3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s="10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30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s="10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3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s="10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3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s="10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s="10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30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s="10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3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s="10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30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s="1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3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s="10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3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s="10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3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s="10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3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s="10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3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s="10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3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s="10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3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s="10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3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s="10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30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s="10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3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s="1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30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s="10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30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s="10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30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s="10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3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s="10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3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s="10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30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s="10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3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s="10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3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s="10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30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s="10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3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s="1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s="10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30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s="10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3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s="10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3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s="10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3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s="10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3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8320</v>
      </c>
      <c r="R1346" s="10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30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8320</v>
      </c>
      <c r="R1347" s="10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30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s="10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3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s="10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3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s="1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3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s="10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3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s="10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30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s="10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3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s="10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30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s="10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3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s="10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3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s="10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3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s="10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30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s="10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30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s="1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3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s="10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s="10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30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s="10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30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s="10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3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s="10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3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s="10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3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s="10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s="10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30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s="10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30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s="1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3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s="10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s="10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3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s="10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s="10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30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s="10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3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s="10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3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s="10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s="10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3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s="10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s="1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s="10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30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s="10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3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s="10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30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s="10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3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s="10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30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s="10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30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s="10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s="10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3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s="10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3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s="1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s="10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30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s="10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30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s="10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30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s="10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s="10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30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s="10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s="10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3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s="10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30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s="10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30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s="1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30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s="10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30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s="10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3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s="10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3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s="10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3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s="10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3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s="10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s="10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s="10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30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s="10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3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8320</v>
      </c>
      <c r="R1410" s="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30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8320</v>
      </c>
      <c r="R1411" s="10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3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s="10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3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s="10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30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s="10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3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s="10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3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s="10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30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s="10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30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s="10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30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s="10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3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s="1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3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s="10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s="10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3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s="10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3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s="10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3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s="10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30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s="10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3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s="10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3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s="10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3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s="10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3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s="1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30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s="10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30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s="10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3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s="10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3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s="10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3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s="10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30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s="10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30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s="10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3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s="10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3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s="10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3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s="1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30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s="10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3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s="10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3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s="10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3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s="10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45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s="10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30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s="10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3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s="10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3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s="10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s="10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45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s="1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3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s="10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3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s="10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30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s="10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30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s="10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45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s="10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3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s="10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3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s="10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s="10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s="10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3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s="1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30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s="10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30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s="10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s="10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s="10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3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s="10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s="10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3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s="10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3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s="10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s="10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3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s="1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3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s="10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3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s="10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3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s="10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3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8320</v>
      </c>
      <c r="R1474" s="10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8320</v>
      </c>
      <c r="R1475" s="10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3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s="10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30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s="10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30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s="10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3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s="10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3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s="1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3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s="10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3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s="10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3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s="10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s="10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3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s="10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s="10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3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s="10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3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s="10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30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s="10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30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s="1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30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s="10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30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s="10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30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s="10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3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s="10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3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s="10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3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s="10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s="10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30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s="10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3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s="10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3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s="1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3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s="10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3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s="10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3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s="10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3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s="10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3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s="10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30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s="10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3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s="10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30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s="10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3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s="10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30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s="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3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s="10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3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s="10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3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s="10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3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s="10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30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s="10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30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s="10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3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s="10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30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s="10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3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s="10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s="1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3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s="10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30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s="10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30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s="10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3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s="10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3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s="10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30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s="10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3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s="10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3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s="10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30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s="10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s="1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30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s="10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3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s="10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3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s="10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3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s="10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30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s="10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3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s="10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3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s="10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3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8336</v>
      </c>
      <c r="R1538" s="10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30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8336</v>
      </c>
      <c r="R1539" s="10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30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s="1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3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s="10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3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s="10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30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s="10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3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s="10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30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s="10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30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s="10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30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s="10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3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s="10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30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s="10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s="1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30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s="10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3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s="10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3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s="10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3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s="10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30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s="10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3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s="10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30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s="10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30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s="10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30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s="10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30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s="1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30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s="10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3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s="10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3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s="10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45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s="10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30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s="10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3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s="10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3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s="10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30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s="10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3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s="10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30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s="1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s="10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s="10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3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s="10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3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s="10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3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s="10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3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s="10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3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s="10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30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s="10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3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s="10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3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s="1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3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s="10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30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s="10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3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s="10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s="10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3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s="10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3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s="10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3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s="10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s="10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3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s="10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s="1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30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s="10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s="10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3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s="10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s="10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30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s="10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30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s="10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30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s="10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30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s="10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30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s="10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3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s="1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30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s="10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3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8336</v>
      </c>
      <c r="R1602" s="10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30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8323</v>
      </c>
      <c r="R1603" s="10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30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s="10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3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s="10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3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s="10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3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s="10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3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s="10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30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s="10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30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s="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30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s="10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s="10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s="10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30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s="10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3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s="10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3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s="10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30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s="10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30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s="10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3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s="10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30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s="1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3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s="10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s="10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30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s="10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30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s="10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3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s="10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30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s="10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3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s="10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30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s="10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3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s="10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s="1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s="10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3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s="10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3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s="10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3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s="10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3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s="10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30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s="10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3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s="10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30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s="10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30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s="10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s="1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3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s="10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3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s="10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s="10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30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s="10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s="10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3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s="10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30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s="10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3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s="10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30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s="10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30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s="1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3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s="10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30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s="10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3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s="10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3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s="10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30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s="10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3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s="10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30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s="10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4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s="10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3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s="10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3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s="1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3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s="10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3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s="10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4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s="10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3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s="10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30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s="10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30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8323</v>
      </c>
      <c r="R1666" s="10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3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8323</v>
      </c>
      <c r="R1667" s="10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30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s="10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30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s="10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3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s="1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45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s="10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3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s="10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s="10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30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s="10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30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s="10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3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s="10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s="10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30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s="10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30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s="10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30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s="1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3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s="10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s="10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3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s="10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30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s="10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30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s="10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s="10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3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s="10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3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s="10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3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s="10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3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s="1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s="10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30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s="10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3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s="10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30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s="10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3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s="10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3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s="10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3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s="10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3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s="10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30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s="10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4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s="1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3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s="10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3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s="10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3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s="10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s="10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3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s="10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30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s="10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30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s="10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30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s="10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3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s="10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3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s="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30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s="10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s="10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3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s="10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3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s="10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3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s="10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3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s="10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30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s="10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3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s="10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30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s="10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s="1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3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s="10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3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s="10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30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s="10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30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s="10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3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s="10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3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s="10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3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s="10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s="10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3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s="10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30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8323</v>
      </c>
      <c r="R1730" s="1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3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8323</v>
      </c>
      <c r="R1731" s="10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30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s="10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s="10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3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s="10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3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s="10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30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s="10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30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s="10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3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s="10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3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s="10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3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s="1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30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s="10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30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s="10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s="10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3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s="10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30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s="10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3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s="10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3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s="10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3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s="10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3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s="10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30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s="1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30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s="10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3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s="10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s="10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3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s="10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30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s="10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3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s="10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3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s="10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30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s="10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3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s="10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3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s="1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s="10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3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s="10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s="10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s="10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3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s="10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3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s="10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3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s="10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s="10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30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s="10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30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s="1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30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s="10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3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s="10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3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s="10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3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s="10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3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s="10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3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s="10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30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s="10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30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s="10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3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s="10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30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s="1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3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s="10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3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s="10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3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s="10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3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s="10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3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s="10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3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s="10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30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s="10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3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s="10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30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s="10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30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s="1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30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s="10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30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s="10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3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s="10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3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8336</v>
      </c>
      <c r="R1794" s="10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30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8336</v>
      </c>
      <c r="R1795" s="10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3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s="10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30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s="10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3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s="10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30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s="10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30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s="1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s="10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3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s="10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3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s="10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30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s="10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30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s="10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30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s="10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3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s="10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3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s="10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s="10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3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s="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30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s="10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30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s="10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30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s="10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3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s="10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30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s="10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30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s="10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3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s="10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30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s="10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30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s="10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30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s="1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3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s="10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3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s="10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30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s="10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s="10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3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s="10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s="10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3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s="10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s="10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3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s="10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3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s="1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30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s="10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30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s="10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30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s="10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3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s="10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3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s="10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s="10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4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s="10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s="10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3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s="10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3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s="1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30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s="10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3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s="10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s="10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30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s="10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3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s="10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3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s="10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75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s="10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3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s="10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3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s="10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30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s="1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30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s="10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3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s="10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3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s="10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3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s="10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3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s="10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30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s="10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30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s="10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3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8323</v>
      </c>
      <c r="R1858" s="10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30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8323</v>
      </c>
      <c r="R1859" s="10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3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s="1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s="10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30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s="10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3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s="10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30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s="10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30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s="10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3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s="10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3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s="10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3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s="10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3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s="10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3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s="1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3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s="10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30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s="10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3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s="10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3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s="10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3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s="10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3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s="10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30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s="10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30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s="10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30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s="10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3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s="1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3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s="10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s="10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30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s="10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3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s="10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30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s="10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3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s="10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30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s="10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30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s="10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3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s="10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4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s="1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3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s="10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30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s="10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4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s="10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30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s="10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30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s="10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s="10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3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s="10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30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s="10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3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s="10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30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s="1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3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s="10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3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s="10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3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s="10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3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s="10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3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s="10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30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s="10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3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s="10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30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s="10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30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s="10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3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s="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3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s="10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30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s="10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3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s="10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30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s="10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s="10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3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s="10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3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s="10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s="10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s="10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30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s="1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3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s="10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30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8317</v>
      </c>
      <c r="R1922" s="10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8323</v>
      </c>
      <c r="R1923" s="10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30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s="10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30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s="10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4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s="10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30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s="10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3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s="10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s="10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s="1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30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s="10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s="10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30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s="10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3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s="10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3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s="10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3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s="10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3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s="10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3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s="10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30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s="10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3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s="1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3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s="10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30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s="10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3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s="10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3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s="10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30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s="10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3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s="10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30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s="10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3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s="10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3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s="10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s="1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30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s="10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30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s="10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3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s="10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3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s="10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30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s="10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s="10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3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s="10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3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s="10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s="10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3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s="1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3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s="10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3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s="10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30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s="10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3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s="10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3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s="10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30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s="10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30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s="10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3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s="10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3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s="10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s="1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3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s="10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30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s="10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3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s="10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3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s="10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3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s="10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3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s="10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s="10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s="10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30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s="10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3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s="1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30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s="10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s="10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3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s="10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30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s="10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3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s="10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4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8336</v>
      </c>
      <c r="R1986" s="10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3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8336</v>
      </c>
      <c r="R1987" s="10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3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s="10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s="10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s="1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30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s="10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3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s="10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s="10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s="10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3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s="10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3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s="10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3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s="10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3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s="10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3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s="10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3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s="1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30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s="10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3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s="10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30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s="10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30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s="10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3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s="10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3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s="10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3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s="10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3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s="10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3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s="10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3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s="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3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s="10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s="10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30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s="10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30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s="10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3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s="10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30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s="10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30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s="10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s="10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3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s="10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3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s="1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3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s="10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3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s="10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3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s="10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3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s="10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3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s="10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3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s="10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3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s="10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s="10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30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s="10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s="1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30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s="10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30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s="10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30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s="10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3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s="10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3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s="10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3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s="10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3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s="10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3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s="10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30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s="10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3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s="1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30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s="10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s="10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3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s="10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30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s="10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3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s="10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3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s="10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3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s="10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3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s="10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3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s="10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3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8317</v>
      </c>
      <c r="R2050" s="1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8317</v>
      </c>
      <c r="R2051" s="10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3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s="10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3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s="10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3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s="10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3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s="10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3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s="10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3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s="10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30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s="10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3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s="10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s="1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3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s="10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3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s="10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3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s="10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3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s="10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30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s="10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3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s="10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3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s="10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30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s="10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30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s="10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3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s="1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3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s="10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3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s="10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3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s="10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3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s="10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3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s="10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s="10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30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s="10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s="10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30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s="10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30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s="1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3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s="10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3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s="10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3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s="10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3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s="10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3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s="10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30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s="10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3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s="10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30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s="10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3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s="10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3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s="1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s="10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3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s="10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3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s="10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30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s="10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30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s="10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45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s="10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30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s="10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30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s="10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3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s="10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30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s="1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s="10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3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s="10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3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s="10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3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s="10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s="10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30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s="10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30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s="10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3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s="10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30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s="10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3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s="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30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s="10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s="10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3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s="10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30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8323</v>
      </c>
      <c r="R2114" s="10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8323</v>
      </c>
      <c r="R2115" s="10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3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s="10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30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s="10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30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s="10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3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s="10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s="1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30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s="10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30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s="10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30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s="10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30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s="10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3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s="10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3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s="10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30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s="10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30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s="10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s="10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3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s="1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3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s="10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s="10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30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s="10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3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s="10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3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s="10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30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s="10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3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s="10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30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s="10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30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s="10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30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s="1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3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s="10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3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s="10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3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s="10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3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s="10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3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s="10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30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s="10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3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s="10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3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s="10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s="10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3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s="1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3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s="10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s="10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3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s="10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3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s="10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3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s="10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s="10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30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s="10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30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s="10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s="10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3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s="1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4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s="10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30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s="10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s="10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3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s="10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30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s="10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s="10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3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s="10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3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s="10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s="10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30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s="1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3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s="10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30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s="10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30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s="10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s="10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3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s="10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3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s="10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3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s="10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30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8323</v>
      </c>
      <c r="R2178" s="10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4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8323</v>
      </c>
      <c r="R2179" s="10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30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s="1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30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s="10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30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s="10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3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s="10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30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s="10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3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s="10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3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s="10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3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s="10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30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s="10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3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s="10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30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s="1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3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s="10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30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s="10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3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s="10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3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s="10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3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s="10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3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s="10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s="10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s="10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30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s="10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3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s="1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s="10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3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s="10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3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s="10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3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s="10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3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s="10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30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s="10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30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s="10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3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s="10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30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s="10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3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s="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30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s="10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3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s="10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3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s="10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3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s="10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4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s="10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30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s="10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s="10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3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s="10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3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s="10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30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s="1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30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s="10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30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s="10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30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s="10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3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s="10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3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s="10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3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s="10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3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s="10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3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s="10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3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s="10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3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s="1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3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s="10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3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s="10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3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s="10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30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s="10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30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s="10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30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s="10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30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s="10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30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s="10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3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s="10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s="1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s="10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30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8331</v>
      </c>
      <c r="R2242" s="10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3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8331</v>
      </c>
      <c r="R2243" s="10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s="10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3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s="10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30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s="10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30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s="10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3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s="10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30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s="10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3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s="1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30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s="10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30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s="10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30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s="10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3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s="10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3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s="10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30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s="10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s="10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30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s="10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3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s="10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s="1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3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s="10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3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s="10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3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s="10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30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s="10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30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s="10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3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s="10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3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s="10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30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s="10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3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s="10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3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s="1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30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s="10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30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s="10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3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s="10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30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s="10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3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s="10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3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s="10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30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s="10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3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s="10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3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s="10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3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s="1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3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s="10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3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s="10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3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s="10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30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s="10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3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s="10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s="10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3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s="10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30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s="10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30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s="10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3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s="1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3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s="10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30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s="10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3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s="10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3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s="10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s="10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3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s="10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3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s="10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30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s="10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s="10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30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s="1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30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s="10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30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s="10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s="10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30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s="10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3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s="10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30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8323</v>
      </c>
      <c r="R2306" s="10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3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8323</v>
      </c>
      <c r="R2307" s="10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30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s="10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30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s="10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3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s="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30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s="10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3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s="10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30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s="10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30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s="10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s="10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3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s="10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30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s="10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3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s="10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30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s="10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3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s="1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30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s="10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3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s="10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30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s="10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30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s="10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30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s="10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30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s="10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3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s="10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3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s="10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30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s="10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s="1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30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s="10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3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s="10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30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s="10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3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s="10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3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s="10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30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s="10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3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s="10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30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s="10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s="10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30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s="1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3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s="10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30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s="10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30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s="10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3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s="10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3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s="10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3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s="10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3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s="10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30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s="10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30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s="10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3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s="1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30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s="10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30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s="10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s="10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30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s="10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3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s="10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30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s="10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30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s="10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s="10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3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s="10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30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s="1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30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s="10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30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s="10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3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s="10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30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s="10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3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s="10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30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s="10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3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s="10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30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s="10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3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s="10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3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8317</v>
      </c>
      <c r="R2370" s="1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3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8317</v>
      </c>
      <c r="R2371" s="10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3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s="10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3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s="10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3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s="10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s="10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3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s="10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3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s="10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30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s="10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30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s="10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30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s="1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30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s="10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30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s="10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30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s="10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3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s="10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3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s="10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3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s="10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3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s="10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30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s="10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3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s="10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3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s="1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3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s="10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3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s="10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s="10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3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s="10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3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s="10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3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s="10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30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s="10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30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s="10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3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s="10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3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s="1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30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s="10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3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s="10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3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s="10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s="10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30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s="10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3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s="10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30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s="10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30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s="10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3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s="10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30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s="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30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s="10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3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s="10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3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s="10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3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s="10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30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s="10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3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s="10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30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s="10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3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s="10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3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s="10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s="1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3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s="10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30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s="10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s="10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s="10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30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s="10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s="10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3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s="10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30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s="10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s="10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30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s="1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30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s="10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3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s="10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s="10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30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8334</v>
      </c>
      <c r="R2434" s="10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3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8334</v>
      </c>
      <c r="R2435" s="10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3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s="10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30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s="10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3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s="10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30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s="10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s="1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45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s="10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s="10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s="10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s="10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3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s="10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3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s="10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3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s="10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3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s="10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3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s="10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3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s="1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30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s="10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3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s="10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3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s="10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3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s="10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3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s="10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30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s="10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30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s="10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30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s="10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30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s="10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3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s="1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3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s="10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3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s="10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3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s="10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3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s="10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s="10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30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s="10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30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s="10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30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s="10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30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s="10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30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s="1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3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s="10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30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s="10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3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s="10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3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s="10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30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s="10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3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s="10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s="10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30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s="10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s="10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3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s="1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3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s="10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3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s="10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3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s="10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3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s="10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30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s="10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3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s="10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3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s="10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3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s="10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30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s="10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3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s="1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3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s="10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30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s="10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3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s="10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s="10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3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s="10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30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s="10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30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s="10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8323</v>
      </c>
      <c r="R2498" s="10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30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8323</v>
      </c>
      <c r="R2499" s="10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30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s="1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3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s="10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30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s="10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3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s="10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3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s="10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3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s="10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3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s="10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4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s="10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3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s="10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s="10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3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s="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3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s="10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3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s="10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30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s="10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30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s="10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3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s="10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3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s="10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3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s="10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3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s="10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3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s="10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30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s="1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30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s="10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3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s="10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3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s="10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3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s="10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30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s="10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3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s="10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30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s="10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30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s="10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30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s="10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3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s="1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s="10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30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s="10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3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s="10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3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s="10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3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s="10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4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s="10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s="10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3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s="10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30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s="10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30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s="1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3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s="10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3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s="10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3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s="10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30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s="10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3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s="10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30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s="10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30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s="10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30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s="10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3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s="10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3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s="1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30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s="10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3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s="10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30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s="10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3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s="10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30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s="10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3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s="10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3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s="10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3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s="10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s="10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30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s="1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3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s="10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3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8323</v>
      </c>
      <c r="R2562" s="10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3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8334</v>
      </c>
      <c r="R2563" s="10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5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s="10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s="10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30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s="10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30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s="10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30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s="10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30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s="10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3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s="1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30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s="10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30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s="10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30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s="10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30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s="10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3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s="10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3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s="10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3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s="10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s="10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3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s="10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3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s="1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30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s="10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30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s="10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30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s="10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s="10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30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s="10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3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s="10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30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s="10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s="10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30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s="10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3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s="1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3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s="10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3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s="10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3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s="10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3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s="10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30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s="10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30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s="10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s="10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3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s="10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30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s="10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30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s="1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3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s="10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30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s="10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3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s="10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30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s="10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s="10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30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s="10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3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s="10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6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s="10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3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s="10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30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s="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3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s="10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3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s="10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3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s="10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30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s="10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3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s="10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3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s="10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3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s="10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30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s="10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3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s="10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s="1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3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s="10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3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s="10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3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s="10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3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s="10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3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s="10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3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8317</v>
      </c>
      <c r="R2626" s="10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3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8317</v>
      </c>
      <c r="R2627" s="10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30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s="10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3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s="10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30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s="1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30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s="10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3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s="10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30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s="10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30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s="10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3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s="10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30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s="10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3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s="10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3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s="10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30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s="10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30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s="1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3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s="10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4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s="10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s="10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3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s="10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3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s="10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30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s="10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3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s="10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30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s="10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3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s="10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3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s="1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s="10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3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s="10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3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s="10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3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s="10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30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s="10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3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s="10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s="10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s="10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3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s="10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30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s="1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s="10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3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s="10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30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s="10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30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s="10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3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s="10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3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s="10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3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s="10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3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s="10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3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s="10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s="1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3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s="10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3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s="10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30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s="10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3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s="10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3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s="10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3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s="10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3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s="10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3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s="10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30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s="10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3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s="1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3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s="10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s="10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30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s="10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30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s="10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3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s="10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3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s="10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3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s="10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3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s="10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30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s="10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8334</v>
      </c>
      <c r="R2690" s="1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3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8334</v>
      </c>
      <c r="R2691" s="10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3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s="10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s="10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s="10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3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s="10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3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s="10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30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s="10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3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s="10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30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s="10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30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s="1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30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s="10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30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s="10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3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s="10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3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s="10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s="10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3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s="10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s="10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30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s="10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30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s="10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30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s="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30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s="10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s="10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3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s="10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3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s="10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3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s="10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30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s="10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3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s="10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60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s="10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30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s="10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3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s="1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3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s="10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30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s="10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3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s="10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3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s="10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3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s="10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3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s="10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30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s="10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s="10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30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s="10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s="1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s="10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30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s="10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3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s="10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3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s="10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3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s="10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3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s="10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3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s="10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4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s="10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3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s="10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30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s="1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3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s="10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30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s="10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s="10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30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s="10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3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s="10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3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s="10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3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s="10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3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s="10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30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s="10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30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s="1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s="10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30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s="10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3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s="10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3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8320</v>
      </c>
      <c r="R2754" s="10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30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8320</v>
      </c>
      <c r="R2755" s="10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30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s="10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30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s="10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30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s="10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s="10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3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s="1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3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s="10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3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s="10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s="10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30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s="10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s="10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3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s="10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30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s="10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3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s="10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30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s="10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30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s="1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30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s="10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3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s="10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3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s="10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30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s="10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30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s="10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3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s="10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30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s="10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3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s="10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3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s="10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3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s="1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30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s="10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30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s="10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3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s="10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30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s="10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3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s="10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30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s="10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30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s="10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s="10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3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s="10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30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s="1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s="10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3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s="10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3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s="10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30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s="10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4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s="10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3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s="10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30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s="10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30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s="10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30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s="10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3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s="1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3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s="10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30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s="10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30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s="10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3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s="10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3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s="10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3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s="10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3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s="10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30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s="10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s="10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3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s="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3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s="10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30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s="10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30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s="10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30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s="10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30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s="10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30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s="10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30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s="10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30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8315</v>
      </c>
      <c r="R2818" s="10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3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8315</v>
      </c>
      <c r="R2819" s="10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30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s="1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3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s="10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3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s="10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3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s="10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3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s="10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3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s="10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30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s="10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3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s="10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3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s="10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3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s="10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3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s="1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3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s="10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3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s="10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30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s="10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3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s="10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s="10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30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s="10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30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s="10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3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s="10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3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s="10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30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s="1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3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s="10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3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s="10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3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s="10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3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s="10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3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s="10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3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s="10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30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s="10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3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s="10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3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s="10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3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s="1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3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s="10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3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s="10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3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s="10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30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s="10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3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s="10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30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s="10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3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s="10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30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s="10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4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s="10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3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s="1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3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s="10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3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s="10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3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s="10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30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s="10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3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s="10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s="10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3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s="10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30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s="10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3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s="10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3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s="1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3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s="10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3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s="10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30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s="10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30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s="10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3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s="10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3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s="10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3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s="10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3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s="10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4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s="10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30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s="1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30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s="10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3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8315</v>
      </c>
      <c r="R2882" s="10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3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8315</v>
      </c>
      <c r="R2883" s="10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3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s="10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3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s="10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3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s="10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s="10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3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s="10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3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s="10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3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s="1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30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s="10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3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s="10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3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s="10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30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s="10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s="10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s="10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3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s="10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30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s="10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3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s="10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3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s="1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3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s="10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3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s="10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3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s="10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30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s="10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3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s="10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3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s="10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30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s="10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3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s="10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3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s="10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3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s="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3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s="10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30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s="10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3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s="10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3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s="10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3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s="10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s="10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30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s="10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30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s="10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30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s="10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30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s="1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30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s="10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3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s="10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30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s="10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3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s="10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30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s="10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3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s="10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30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s="10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3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s="10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3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s="10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s="1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3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s="10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3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s="10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3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s="10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3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s="10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3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s="10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30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s="10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30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s="10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3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s="10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s="10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3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s="1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3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s="10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30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s="10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3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s="10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3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s="10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3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s="10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30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8315</v>
      </c>
      <c r="R2946" s="10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3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8315</v>
      </c>
      <c r="R2947" s="10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3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s="10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3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s="10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3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s="1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3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s="10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3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s="10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3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s="10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3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s="10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30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s="10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30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s="10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30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s="10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3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s="10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30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s="10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30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s="1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3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s="10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30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s="10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3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s="10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3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s="10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3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s="10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3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s="10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3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s="10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3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s="10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30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s="10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s="1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3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s="10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30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s="10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3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s="10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s="10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3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s="10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3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s="10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3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s="10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30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s="10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3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s="10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3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s="1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3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s="10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30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s="10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3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s="10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30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s="10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30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s="10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3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s="10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3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s="10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30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s="10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3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s="10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3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s="1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s="10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3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s="10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3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s="10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30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s="10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s="10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30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s="10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3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s="10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30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s="10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3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s="10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3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s="1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3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s="10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3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s="10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30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s="10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s="10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3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s="10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3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s="10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3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s="10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3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s="10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s="10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30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8315</v>
      </c>
      <c r="R3010" s="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3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8315</v>
      </c>
      <c r="R3011" s="10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3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s="10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30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s="10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30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s="10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30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s="10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3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s="10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30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s="10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3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s="10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3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s="10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3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s="1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3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s="10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3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s="10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30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s="10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3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s="10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3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s="10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3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s="10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30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s="10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3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s="10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30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s="10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s="1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3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s="10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3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s="10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60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s="10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3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s="10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30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s="10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6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s="10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3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s="10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3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s="10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4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s="10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30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s="1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30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s="10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30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s="10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s="10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3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s="10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30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s="10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30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s="10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3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s="10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3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s="10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30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s="10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3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s="1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3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s="10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s="10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3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s="10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30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s="10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3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s="10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3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s="10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3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s="10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3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s="10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30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s="10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3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s="1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3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s="10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30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s="10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s="10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3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s="10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30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s="10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s="10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3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s="10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30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s="10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3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s="10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3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s="1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3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s="10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30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s="10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30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s="10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3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8315</v>
      </c>
      <c r="R3074" s="10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30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8315</v>
      </c>
      <c r="R3075" s="10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4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s="10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30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s="10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s="10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3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s="10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3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s="1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30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s="10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3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s="10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3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s="10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3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s="10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4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s="10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3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s="10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3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s="10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3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s="10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3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s="10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30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s="1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30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s="10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3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s="10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3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s="10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30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s="10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3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s="10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30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s="10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30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s="10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30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s="10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3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s="10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3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s="1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3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s="10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3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s="10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3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s="10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3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s="10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s="10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3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s="10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30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s="10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3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s="10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3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s="10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s="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3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s="10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30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s="10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30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s="10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3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s="10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3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s="10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3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s="10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3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s="10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30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s="10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30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s="10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s="1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3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s="10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30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s="10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30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s="10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s="10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3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s="10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30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s="10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s="10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6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s="10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3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s="10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3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s="1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3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s="10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30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s="10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s="10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s="10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3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s="10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3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s="10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3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s="10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3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8315</v>
      </c>
      <c r="R3138" s="10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30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8315</v>
      </c>
      <c r="R3139" s="10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3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s="1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3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s="10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3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s="10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3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s="10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30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s="10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3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s="10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3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s="10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30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s="10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30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s="10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3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s="10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s="1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3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s="10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4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s="10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30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s="10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30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s="10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30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s="10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3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s="10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30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s="10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3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s="10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s="10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s="1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30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s="10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30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s="10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3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s="10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3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s="10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30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s="10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3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s="10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3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s="10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3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s="10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s="10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30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s="1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s="10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30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s="10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3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s="10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30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s="10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3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s="10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3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s="10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3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s="10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3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s="10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30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s="10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3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s="1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30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s="10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30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s="10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3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s="10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4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s="10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30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s="10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30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s="10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3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s="10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3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s="10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3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s="10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3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s="1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3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s="10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30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s="10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30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s="10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3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s="10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30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s="10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3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s="10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3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s="10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30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s="10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30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s="10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3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s="1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30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s="10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3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8315</v>
      </c>
      <c r="R3202" s="10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3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8315</v>
      </c>
      <c r="R3203" s="10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30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s="10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30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s="10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3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s="10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3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s="10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3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s="10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3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s="10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30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s="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30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s="10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3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s="10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3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s="10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s="10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3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s="10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3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s="10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s="10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3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s="10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3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s="10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3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s="1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30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s="10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s="10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3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s="10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30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s="10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s="10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3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s="10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30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s="10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30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s="10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3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s="10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s="1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30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s="10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3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s="10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30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s="10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30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s="10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30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s="10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3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s="10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3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s="10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3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s="10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s="10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3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s="1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3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s="10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3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s="10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3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s="10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3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s="10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30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s="10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30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s="10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30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s="10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30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s="10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3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s="10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s="1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3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s="10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3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s="10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3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s="10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30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s="10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30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s="10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3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s="10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4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s="10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30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s="10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3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s="10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30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s="1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3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s="10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30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s="10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30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s="10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s="10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30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s="10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3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8315</v>
      </c>
      <c r="R3266" s="10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30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8315</v>
      </c>
      <c r="R3267" s="10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30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s="10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3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s="10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30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s="1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30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s="10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3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s="10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s="10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30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s="10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3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s="10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30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s="10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3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s="10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3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s="10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3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s="10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3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s="1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3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s="10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3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s="10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30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s="10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3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s="10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3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s="10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30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s="10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s="10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3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s="10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s="10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3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s="1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3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s="10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4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s="10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3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s="10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30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s="10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3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s="10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3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s="10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3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s="10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3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s="10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30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s="10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3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s="1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3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s="10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30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s="10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3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s="10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s="10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3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s="10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30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s="10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3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s="10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3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s="10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3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s="10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30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s="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s="10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30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s="10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30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s="10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3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s="10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30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s="10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3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s="10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30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s="10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4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s="10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30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s="10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s="1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3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s="10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30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s="10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3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s="10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3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s="10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3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s="10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30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s="10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3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s="10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3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s="10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3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s="10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30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8315</v>
      </c>
      <c r="R3330" s="1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30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8315</v>
      </c>
      <c r="R3331" s="10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30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s="10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3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s="10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30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s="10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3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s="10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30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s="10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3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s="10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30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s="10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30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s="10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s="1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30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s="10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3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s="10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3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s="10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30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s="10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30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s="10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3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s="10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3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s="10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3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s="10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3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s="10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3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s="1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3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s="10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3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s="10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3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s="10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3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s="10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3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s="10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3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s="10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30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s="10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3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s="10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3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s="10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30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s="1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30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s="10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s="10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3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s="10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30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s="10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3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s="10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3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s="10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3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s="10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30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s="10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3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s="10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30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s="1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30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s="10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s="10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30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s="10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30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s="10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3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s="10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30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s="10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30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s="10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3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s="10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3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s="10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45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s="1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3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s="10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3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s="10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3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s="10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3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s="10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3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s="10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3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s="10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3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s="10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3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s="10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3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s="10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3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s="1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30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s="10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3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s="10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3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s="10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3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8315</v>
      </c>
      <c r="R3394" s="10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30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8315</v>
      </c>
      <c r="R3395" s="10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3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s="10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s="10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30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s="10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s="10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3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s="1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30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s="10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3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s="10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45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s="10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30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s="10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30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s="10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3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s="10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30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s="10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30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s="10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4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s="10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30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s="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30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s="10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3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s="10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3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s="10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30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s="10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3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s="10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30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s="10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30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s="10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3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s="10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30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s="10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3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s="1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3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s="10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30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s="10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30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s="10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3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s="10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30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s="10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3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s="10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3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s="10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30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s="10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3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s="10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3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s="1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3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s="10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3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s="10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30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s="10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30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s="10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30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s="10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3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s="10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3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s="10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3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s="10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3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s="10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3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s="1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s="10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3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s="10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3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s="10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3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s="10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3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s="10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3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s="10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30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s="10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3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s="10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s="10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30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s="1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30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s="10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3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s="10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3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s="10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3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s="10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30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s="10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3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s="10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3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s="10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3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8315</v>
      </c>
      <c r="R3458" s="10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8315</v>
      </c>
      <c r="R3459" s="10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3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s="1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3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s="10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30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s="10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3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s="10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30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s="10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30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s="10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3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s="10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30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s="10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30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s="10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s="10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30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s="1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3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s="10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3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s="10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3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s="10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3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s="10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3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s="10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3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s="10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30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s="10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3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s="10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30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s="10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30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s="1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30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s="10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30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s="10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3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s="10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30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s="10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30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s="10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3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s="10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3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s="10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30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s="10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3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s="10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3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s="1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3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s="10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3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s="10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3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s="10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30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s="10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3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s="10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3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s="10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3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s="10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3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s="10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3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s="10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3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s="1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3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s="10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3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s="10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30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s="10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3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s="10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30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s="10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3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s="10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75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s="10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3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s="10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30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s="10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3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s="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3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s="10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3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s="10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30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s="10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3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s="10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3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s="10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30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s="10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30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s="10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3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s="10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30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s="10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3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s="1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30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s="10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30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8315</v>
      </c>
      <c r="R3522" s="10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3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8315</v>
      </c>
      <c r="R3523" s="10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3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s="10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30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s="10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3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s="10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30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s="10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3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s="10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3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s="10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30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s="1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3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s="10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3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s="10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s="10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3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s="10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3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s="10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30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s="10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30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s="10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3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s="10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3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s="10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3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s="1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3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s="10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3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s="10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3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s="10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3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s="10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30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s="10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3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s="10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3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s="10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3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s="10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30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s="10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30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s="1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3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s="10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3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s="10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3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s="10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3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s="10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3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s="10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30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s="10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3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s="10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3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s="10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3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s="10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30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s="1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3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s="10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3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s="10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05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s="10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3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s="10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3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s="10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30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s="10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3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s="10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3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s="10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3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s="10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30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s="1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30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s="10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30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s="10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30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s="10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s="10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3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s="10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3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s="10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3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s="10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30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s="10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30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s="10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30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s="1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3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s="10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30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s="10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3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s="10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30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s="10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3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s="10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6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8315</v>
      </c>
      <c r="R3586" s="10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30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8315</v>
      </c>
      <c r="R3587" s="10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s="10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30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s="10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30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s="1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30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s="10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3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s="10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3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s="10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30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s="10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30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s="10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3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s="10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s="10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30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s="10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s="10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30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s="1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30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s="10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s="10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30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s="10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3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s="10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3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s="10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3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s="10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3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s="10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3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s="10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s="10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3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s="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3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s="10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30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s="10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3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s="10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30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s="10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30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s="10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30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s="10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3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s="10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3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s="10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3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s="10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3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s="1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3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s="10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3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s="10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3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s="10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s="10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3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s="10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60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s="10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3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s="10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3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s="10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3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s="10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3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s="1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3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s="10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3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s="10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3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s="10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3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s="10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30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s="10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3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s="10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s="10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30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s="10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3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s="10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s="1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3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s="10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4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s="10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3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s="10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4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s="10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30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s="10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30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s="10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3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s="10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30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s="10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3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s="10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8315</v>
      </c>
      <c r="R3650" s="1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30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8315</v>
      </c>
      <c r="R3651" s="10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3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s="10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30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s="10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3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s="10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3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s="10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3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s="10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3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s="10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3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s="10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3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s="10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s="1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30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s="10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3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s="10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3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s="10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3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s="10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3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s="10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3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s="10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3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s="10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s="10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3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s="10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3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s="1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3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s="10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3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s="10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3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s="10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3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s="10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30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s="10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3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s="10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3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s="10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3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s="10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30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s="10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30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s="1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3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s="10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30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s="10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3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s="10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30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s="10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30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s="10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3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s="10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30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s="10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30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s="10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3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s="10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3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s="1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3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s="10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3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s="10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s="10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s="10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3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s="10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3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s="10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3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s="10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30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s="10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3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s="10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30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s="1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3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s="10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s="10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3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s="10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3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s="10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3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s="10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3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s="10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3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s="10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30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s="10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30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s="10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3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s="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30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s="10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s="10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s="10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3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8315</v>
      </c>
      <c r="R3714" s="10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30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8315</v>
      </c>
      <c r="R3715" s="10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3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s="10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3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s="10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30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s="10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30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s="10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30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s="1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s="10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s="10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3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s="10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3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s="10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s="10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3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s="10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3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s="10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30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s="10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30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s="10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30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s="1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3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s="10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30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s="10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3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s="10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30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s="10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30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s="10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3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s="10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s="10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30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s="10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30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s="10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30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s="1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3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s="10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3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s="10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30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s="10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3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s="10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30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s="10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3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s="10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30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s="10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s="10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s="10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3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s="1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30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s="10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90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s="10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30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s="10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3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s="10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3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s="10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30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s="10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3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s="10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3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s="10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30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s="10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s="1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s="10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3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s="10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3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s="10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30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s="10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s="10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30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s="10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3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s="10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30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s="10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3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s="10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3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s="1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30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s="10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3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s="10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s="10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30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s="10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s="10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3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s="10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30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s="10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3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8315</v>
      </c>
      <c r="R3778" s="10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30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8315</v>
      </c>
      <c r="R3779" s="10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s="1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s="10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30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s="10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3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s="10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3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s="10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30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s="10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3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s="10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3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s="10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30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s="10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30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s="10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60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s="1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30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s="10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3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s="10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s="10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s="10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3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s="10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3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s="10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30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s="10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3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s="10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3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s="10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3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s="1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30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s="10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3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s="10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30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s="10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30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s="10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s="10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3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s="10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30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s="10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3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s="10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3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s="10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30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s="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3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s="10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3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s="10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3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s="10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3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s="10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3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s="10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3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s="10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s="10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4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s="10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3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s="10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30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s="1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3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s="10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30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s="10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3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s="10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3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s="10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3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s="10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3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s="10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3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s="10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30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s="10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3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s="10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3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s="1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3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s="10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30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s="10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3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s="10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3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s="10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3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s="10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3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s="10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3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s="10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30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s="10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s="10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45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s="1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3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s="10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30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8315</v>
      </c>
      <c r="R3842" s="10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45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8315</v>
      </c>
      <c r="R3843" s="10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3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s="10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3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s="10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3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s="10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4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s="10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30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s="10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30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s="10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3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s="1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30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s="10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s="10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30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s="10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30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s="10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3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s="10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s="10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4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s="10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3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s="10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4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s="10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3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s="1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30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s="10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3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s="10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s="10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s="10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3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s="10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3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s="10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30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s="10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s="10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30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s="10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s="1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s="10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3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s="10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30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s="10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3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s="10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3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s="10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3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s="10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30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s="10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3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s="10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3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s="10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30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s="1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30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s="10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3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s="10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s="10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3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s="10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3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s="10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30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s="10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30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s="10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s="10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3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s="10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3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s="1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30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s="10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3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s="10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s="10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3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s="10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3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s="10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3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s="10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3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s="10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3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s="10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3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s="10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4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s="1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30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s="10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30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s="10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3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s="10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3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s="10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3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s="10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8315</v>
      </c>
      <c r="R3906" s="10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3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8315</v>
      </c>
      <c r="R3907" s="10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30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s="10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30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s="10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3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s="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30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s="10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30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s="10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30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s="10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30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s="10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30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s="10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3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s="10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3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s="10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3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s="10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30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s="10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3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s="1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30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s="10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3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s="10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3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s="10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3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s="10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3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s="10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30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s="10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30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s="10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30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s="10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3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s="10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3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s="1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3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s="10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3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s="10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3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s="10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3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s="10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3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s="10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30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s="10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3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s="10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3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s="10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30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s="10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3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s="1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3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s="10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3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s="10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4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s="10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30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s="10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30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s="10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3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s="10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3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s="10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s="10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3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s="10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3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s="1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3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s="10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3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s="10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3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s="10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3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s="10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30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s="10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3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s="10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3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s="10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3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s="10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30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s="10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3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s="1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3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s="10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3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s="10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3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s="10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3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s="10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3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s="10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30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s="10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3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s="10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3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s="10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3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s="10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30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8315</v>
      </c>
      <c r="R3970" s="1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3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8315</v>
      </c>
      <c r="R3971" s="10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3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s="10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3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s="10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30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s="10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3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s="10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3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s="10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3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s="10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3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s="10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3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s="10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3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s="1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3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s="10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3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s="10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30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s="10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4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s="10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3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s="10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3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s="10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3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s="10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3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s="10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30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s="10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s="1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3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s="10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30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s="10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s="10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30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s="10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30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s="10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30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s="10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3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s="10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30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s="10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3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s="10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30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s="1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30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s="10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s="10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3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s="10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3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s="10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30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s="10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s="10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30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s="10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3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s="10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30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s="10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3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s="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30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s="10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30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s="10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3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s="10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3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s="10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3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s="10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3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s="10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3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s="10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3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s="10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3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s="10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s="1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3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s="10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3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s="10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30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s="10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s="10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30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s="10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3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s="10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3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s="10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30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s="10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3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s="10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30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s="1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30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s="10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3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s="10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3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s="10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3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8315</v>
      </c>
      <c r="R4034" s="10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30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8315</v>
      </c>
      <c r="R4035" s="10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3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s="10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s="10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30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s="10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3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s="10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30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s="1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30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s="10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30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s="10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3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s="10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3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s="10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30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s="10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3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s="10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3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s="10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3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s="10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30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s="10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3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s="1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3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s="10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3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s="10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30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s="10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4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s="10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3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s="10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30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s="10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3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s="10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3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s="10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3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s="10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30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s="1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30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s="10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3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s="10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30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s="10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3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s="10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3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s="10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3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s="10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3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s="10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3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s="10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3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s="10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3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s="1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30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s="10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30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s="10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3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s="10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3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s="10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30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s="10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3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s="10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3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s="10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30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s="10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3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s="10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3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s="1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3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s="10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3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s="10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30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s="10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3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s="10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3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s="10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3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s="10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3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s="10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3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s="10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s="10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30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s="1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3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s="10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30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s="10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3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s="10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30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s="10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3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s="10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30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s="10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30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s="10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30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8315</v>
      </c>
      <c r="R4098" s="10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3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8315</v>
      </c>
      <c r="R4099" s="10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30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s="1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3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s="10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30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s="10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3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s="10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30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s="10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30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s="10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30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s="10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3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s="10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3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s="10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3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s="10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30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s="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30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s="10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3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s="10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30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s="10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3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s="10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3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s="10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U1">
    <cfRule type="colorScale" priority="1">
      <colorScale>
        <cfvo type="min"/>
        <cfvo type="num" val="90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CC3E-033F-4E8C-8D5B-8D2D9E863E9C}">
  <dimension ref="A1:E18"/>
  <sheetViews>
    <sheetView workbookViewId="0">
      <selection activeCell="J37" sqref="J3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8379</v>
      </c>
      <c r="B2" t="s">
        <v>8360</v>
      </c>
    </row>
    <row r="4" spans="1:5" x14ac:dyDescent="0.25">
      <c r="A4" s="11" t="s">
        <v>8364</v>
      </c>
      <c r="B4" s="11" t="s">
        <v>8363</v>
      </c>
    </row>
    <row r="5" spans="1:5" x14ac:dyDescent="0.25">
      <c r="A5" s="11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4" t="s">
        <v>8367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4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4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4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4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4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4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4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4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4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4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4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4" t="s">
        <v>8362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4DC7-9D4F-4D76-8C2D-5E9D43812806}">
  <dimension ref="A1:H13"/>
  <sheetViews>
    <sheetView zoomScaleNormal="100" workbookViewId="0">
      <selection activeCell="F45" sqref="F45"/>
    </sheetView>
  </sheetViews>
  <sheetFormatPr defaultRowHeight="15" x14ac:dyDescent="0.25"/>
  <cols>
    <col min="1" max="8" width="21" style="16" customWidth="1"/>
  </cols>
  <sheetData>
    <row r="1" spans="1:8" x14ac:dyDescent="0.2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5" t="s">
        <v>8385</v>
      </c>
      <c r="G1" s="15" t="s">
        <v>8386</v>
      </c>
      <c r="H1" s="15" t="s">
        <v>8387</v>
      </c>
    </row>
    <row r="2" spans="1:8" x14ac:dyDescent="0.25">
      <c r="A2" s="16" t="s">
        <v>8388</v>
      </c>
      <c r="B2" s="16">
        <f>COUNTIFS(Kickstarter!F:F,"successful",Kickstarter!R:R,"plays",Kickstarter!D:D,"&lt;1000")</f>
        <v>141</v>
      </c>
      <c r="C2" s="16">
        <f>COUNTIFS(Kickstarter!F:F,"failed",Kickstarter!R:R,"plays",Kickstarter!D:D,"&lt;1000")</f>
        <v>45</v>
      </c>
      <c r="D2" s="16">
        <f>COUNTIFS(Kickstarter!F:F,"canceled",Kickstarter!R:R,"plays",Kickstarter!D:D,"&lt;1000")</f>
        <v>0</v>
      </c>
      <c r="E2" s="16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25">
      <c r="A3" s="16" t="s">
        <v>8389</v>
      </c>
      <c r="B3" s="16">
        <f>COUNTIFS(Kickstarter!F:F,"successful",Kickstarter!R:R,"plays",Kickstarter!D:D,"&lt;5000",Kickstarter!D:D,"&gt;=1000")</f>
        <v>388</v>
      </c>
      <c r="C3" s="16">
        <f>COUNTIFS(Kickstarter!F:F,"failed",Kickstarter!R:R,"plays",Kickstarter!D:D,"&lt;5000",Kickstarter!D:D,"&gt;=1000")</f>
        <v>146</v>
      </c>
      <c r="D3" s="16">
        <f>COUNTIFS(Kickstarter!F:F,"canceled",Kickstarter!R:R,"plays",Kickstarter!D:D,"&lt;5000",Kickstarter!D:D,"&gt;=1000")</f>
        <v>0</v>
      </c>
      <c r="E3" s="16">
        <f t="shared" ref="E3:E13" si="0">SUM(B3:D3)</f>
        <v>534</v>
      </c>
      <c r="F3" s="17">
        <f>B3/E3</f>
        <v>0.72659176029962547</v>
      </c>
      <c r="G3" s="17">
        <f>C3/E3</f>
        <v>0.27340823970037453</v>
      </c>
      <c r="H3" s="17">
        <f>D3/E3</f>
        <v>0</v>
      </c>
    </row>
    <row r="4" spans="1:8" x14ac:dyDescent="0.25">
      <c r="A4" s="16" t="s">
        <v>8390</v>
      </c>
      <c r="B4" s="16">
        <f>COUNTIFS(Kickstarter!F:F,"successful",Kickstarter!R:R,"plays",Kickstarter!D:D,"&lt;10000",Kickstarter!D:D,"&gt;=5000")</f>
        <v>93</v>
      </c>
      <c r="C4" s="16">
        <f>COUNTIFS(Kickstarter!F:F,"failed",Kickstarter!R:R,"plays",Kickstarter!D:D,"&lt;10000",Kickstarter!D:D,"&gt;=5000")</f>
        <v>76</v>
      </c>
      <c r="D4" s="16">
        <f>COUNTIFS(Kickstarter!F:F,"canceled",Kickstarter!R:R,"plays",Kickstarter!D:D,"&lt;10000",Kickstarter!D:D,"&gt;=5000")</f>
        <v>0</v>
      </c>
      <c r="E4" s="16">
        <f t="shared" si="0"/>
        <v>169</v>
      </c>
      <c r="F4" s="17">
        <f>B4/E4</f>
        <v>0.55029585798816572</v>
      </c>
      <c r="G4" s="17">
        <f>C4/E4</f>
        <v>0.44970414201183434</v>
      </c>
      <c r="H4" s="17">
        <f>D4/E4</f>
        <v>0</v>
      </c>
    </row>
    <row r="5" spans="1:8" x14ac:dyDescent="0.25">
      <c r="A5" s="16" t="s">
        <v>8391</v>
      </c>
      <c r="B5" s="16">
        <f>COUNTIFS(Kickstarter!F:F,"successful",Kickstarter!R:R,"plays",Kickstarter!D:D,"&lt;15000",Kickstarter!D:D,"&gt;=10000")</f>
        <v>39</v>
      </c>
      <c r="C5" s="16">
        <f>COUNTIFS(Kickstarter!F:F,"failed",Kickstarter!R:R,"plays",Kickstarter!D:D,"&lt;15000",Kickstarter!D:D,"&gt;=10000")</f>
        <v>33</v>
      </c>
      <c r="D5" s="16">
        <f>COUNTIFS(Kickstarter!F:F,"canceled",Kickstarter!R:R,"plays",Kickstarter!D:D,"&lt;15000",Kickstarter!D:D,"&gt;=10000")</f>
        <v>0</v>
      </c>
      <c r="E5" s="16">
        <f t="shared" si="0"/>
        <v>72</v>
      </c>
      <c r="F5" s="17">
        <f>B5/E5</f>
        <v>0.54166666666666663</v>
      </c>
      <c r="G5" s="17">
        <f>C5/E5</f>
        <v>0.45833333333333331</v>
      </c>
      <c r="H5" s="17">
        <f>D5/E5</f>
        <v>0</v>
      </c>
    </row>
    <row r="6" spans="1:8" x14ac:dyDescent="0.25">
      <c r="A6" s="16" t="s">
        <v>8392</v>
      </c>
      <c r="B6" s="16">
        <f>COUNTIFS(Kickstarter!F:F,"successful",Kickstarter!R:R,"plays",Kickstarter!D:D,"&lt;20000",Kickstarter!D:D,"&gt;=15000")</f>
        <v>12</v>
      </c>
      <c r="C6" s="16">
        <f>COUNTIFS(Kickstarter!F:F,"failed",Kickstarter!R:R,"plays",Kickstarter!D:D,"&lt;20000",Kickstarter!D:D,"&gt;=15000")</f>
        <v>12</v>
      </c>
      <c r="D6" s="16">
        <f>COUNTIFS(Kickstarter!F:F,"canceled",Kickstarter!R:R,"plays",Kickstarter!D:D,"&lt;20000",Kickstarter!D:D,"&gt;=15000")</f>
        <v>0</v>
      </c>
      <c r="E6" s="16">
        <f t="shared" si="0"/>
        <v>24</v>
      </c>
      <c r="F6" s="17">
        <f>B6/E6</f>
        <v>0.5</v>
      </c>
      <c r="G6" s="17">
        <f>C6/E6</f>
        <v>0.5</v>
      </c>
      <c r="H6" s="17">
        <f>D6/E6</f>
        <v>0</v>
      </c>
    </row>
    <row r="7" spans="1:8" x14ac:dyDescent="0.25">
      <c r="A7" s="16" t="s">
        <v>8393</v>
      </c>
      <c r="B7" s="16">
        <f>COUNTIFS(Kickstarter!F:F,"successful",Kickstarter!R:R,"plays",Kickstarter!D:D,"&lt;25000",Kickstarter!D:D,"&gt;=20000")</f>
        <v>9</v>
      </c>
      <c r="C7" s="16">
        <f>COUNTIFS(Kickstarter!F:F,"failed",Kickstarter!R:R,"plays",Kickstarter!D:D,"&lt;25000",Kickstarter!D:D,"&gt;=20000")</f>
        <v>11</v>
      </c>
      <c r="D7" s="16">
        <f>COUNTIFS(Kickstarter!F:F,"canceled",Kickstarter!R:R,"plays",Kickstarter!D:D,"&lt;25000",Kickstarter!D:D,"&gt;=20000")</f>
        <v>0</v>
      </c>
      <c r="E7" s="16">
        <f t="shared" si="0"/>
        <v>20</v>
      </c>
      <c r="F7" s="17">
        <f>B7/E7</f>
        <v>0.45</v>
      </c>
      <c r="G7" s="17">
        <f>C7/E7</f>
        <v>0.55000000000000004</v>
      </c>
      <c r="H7" s="17">
        <f>D7/E7</f>
        <v>0</v>
      </c>
    </row>
    <row r="8" spans="1:8" x14ac:dyDescent="0.25">
      <c r="A8" s="16" t="s">
        <v>8394</v>
      </c>
      <c r="B8" s="16">
        <f>COUNTIFS(Kickstarter!F:F,"successful",Kickstarter!R:R,"plays",Kickstarter!D:D,"&lt;30000",Kickstarter!D:D,"&gt;=25000")</f>
        <v>1</v>
      </c>
      <c r="C8" s="16">
        <f>COUNTIFS(Kickstarter!F:F,"failed",Kickstarter!R:R,"plays",Kickstarter!D:D,"&lt;30000",Kickstarter!D:D,"&gt;=25000")</f>
        <v>4</v>
      </c>
      <c r="D8" s="16">
        <f>COUNTIFS(Kickstarter!F:F,"canceled",Kickstarter!R:R,"plays",Kickstarter!D:D,"&lt;30000",Kickstarter!D:D,"&gt;=25000")</f>
        <v>0</v>
      </c>
      <c r="E8" s="16">
        <f t="shared" si="0"/>
        <v>5</v>
      </c>
      <c r="F8" s="17">
        <f>B8/E8</f>
        <v>0.2</v>
      </c>
      <c r="G8" s="17">
        <f>C8/E8</f>
        <v>0.8</v>
      </c>
      <c r="H8" s="17">
        <f>D8/E8</f>
        <v>0</v>
      </c>
    </row>
    <row r="9" spans="1:8" x14ac:dyDescent="0.25">
      <c r="A9" s="16" t="s">
        <v>8395</v>
      </c>
      <c r="B9" s="16">
        <f>COUNTIFS(Kickstarter!F:F,"successful",Kickstarter!R:R,"plays",Kickstarter!D:D,"&lt;35000",Kickstarter!D:D,"&gt;=30000")</f>
        <v>3</v>
      </c>
      <c r="C9" s="16">
        <f>COUNTIFS(Kickstarter!F:F,"failed",Kickstarter!R:R,"plays",Kickstarter!D:D,"&lt;35000",Kickstarter!D:D,"&gt;=30000")</f>
        <v>8</v>
      </c>
      <c r="D9" s="16">
        <f>COUNTIFS(Kickstarter!F:F,"canceled",Kickstarter!R:R,"plays",Kickstarter!D:D,"&lt;35000",Kickstarter!D:D,"&gt;=30000")</f>
        <v>0</v>
      </c>
      <c r="E9" s="16">
        <f t="shared" si="0"/>
        <v>11</v>
      </c>
      <c r="F9" s="17">
        <f>B9/E9</f>
        <v>0.27272727272727271</v>
      </c>
      <c r="G9" s="17">
        <f>C9/E9</f>
        <v>0.72727272727272729</v>
      </c>
      <c r="H9" s="17">
        <f>D9/E9</f>
        <v>0</v>
      </c>
    </row>
    <row r="10" spans="1:8" x14ac:dyDescent="0.25">
      <c r="A10" s="16" t="s">
        <v>8396</v>
      </c>
      <c r="B10" s="16">
        <f>COUNTIFS(Kickstarter!F:F,"successful",Kickstarter!R:R,"plays",Kickstarter!D:D,"&lt;40000",Kickstarter!D:D,"&gt;=35000")</f>
        <v>4</v>
      </c>
      <c r="C10" s="16">
        <f>COUNTIFS(Kickstarter!F:F,"failed",Kickstarter!R:R,"plays",Kickstarter!D:D,"&lt;40000",Kickstarter!D:D,"&gt;=35000")</f>
        <v>2</v>
      </c>
      <c r="D10" s="16">
        <f>COUNTIFS(Kickstarter!F:F,"canceled",Kickstarter!R:R,"plays",Kickstarter!D:D,"&lt;40000",Kickstarter!D:D,"&gt;=35000")</f>
        <v>0</v>
      </c>
      <c r="E10" s="16">
        <f t="shared" si="0"/>
        <v>6</v>
      </c>
      <c r="F10" s="17">
        <f>B10/E10</f>
        <v>0.66666666666666663</v>
      </c>
      <c r="G10" s="17">
        <f>C10/E10</f>
        <v>0.33333333333333331</v>
      </c>
      <c r="H10" s="17">
        <f>D10/E10</f>
        <v>0</v>
      </c>
    </row>
    <row r="11" spans="1:8" x14ac:dyDescent="0.25">
      <c r="A11" s="16" t="s">
        <v>8397</v>
      </c>
      <c r="B11" s="16">
        <f>COUNTIFS(Kickstarter!F:F,"successful",Kickstarter!R:R,"plays",Kickstarter!D:D,"&lt;45000",Kickstarter!D:D,"&gt;=40000")</f>
        <v>2</v>
      </c>
      <c r="C11" s="16">
        <f>COUNTIFS(Kickstarter!F:F,"failed",Kickstarter!R:R,"plays",Kickstarter!D:D,"&lt;45000",Kickstarter!D:D,"&gt;=40000")</f>
        <v>1</v>
      </c>
      <c r="D11" s="16">
        <f>COUNTIFS(Kickstarter!F:F,"canceled",Kickstarter!R:R,"plays",Kickstarter!D:D,"&lt;45000",Kickstarter!D:D,"&gt;=40000")</f>
        <v>0</v>
      </c>
      <c r="E11" s="16">
        <f t="shared" si="0"/>
        <v>3</v>
      </c>
      <c r="F11" s="17">
        <f>B11/E11</f>
        <v>0.66666666666666663</v>
      </c>
      <c r="G11" s="17">
        <f>C11/E11</f>
        <v>0.33333333333333331</v>
      </c>
      <c r="H11" s="17">
        <f>D11/E11</f>
        <v>0</v>
      </c>
    </row>
    <row r="12" spans="1:8" x14ac:dyDescent="0.25">
      <c r="A12" s="16" t="s">
        <v>8398</v>
      </c>
      <c r="B12" s="16">
        <f>COUNTIFS(Kickstarter!F:F,"successful",Kickstarter!R:R,"plays",Kickstarter!D:D,"&lt;50000",Kickstarter!D:D,"&gt;=45000")</f>
        <v>0</v>
      </c>
      <c r="C12" s="16">
        <f>COUNTIFS(Kickstarter!F:F,"failed",Kickstarter!R:R,"plays",Kickstarter!D:D,"&lt;50000",Kickstarter!D:D,"&gt;=45000")</f>
        <v>1</v>
      </c>
      <c r="D12" s="16">
        <f>COUNTIFS(Kickstarter!F:F,"canceled",Kickstarter!R:R,"plays",Kickstarter!D:D,"&lt;50000",Kickstarter!D:D,"&gt;=45000")</f>
        <v>0</v>
      </c>
      <c r="E12" s="16">
        <f t="shared" si="0"/>
        <v>1</v>
      </c>
      <c r="F12" s="17">
        <f>B12/E12</f>
        <v>0</v>
      </c>
      <c r="G12" s="17">
        <f>C12/E12</f>
        <v>1</v>
      </c>
      <c r="H12" s="17">
        <f>D12/E12</f>
        <v>0</v>
      </c>
    </row>
    <row r="13" spans="1:8" x14ac:dyDescent="0.25">
      <c r="A13" s="16" t="s">
        <v>8399</v>
      </c>
      <c r="B13" s="16">
        <f>COUNTIFS(Kickstarter!F:F,"successful",Kickstarter!R:R,"plays",Kickstarter!D:D,"&gt;=50000")</f>
        <v>2</v>
      </c>
      <c r="C13" s="16">
        <f>COUNTIFS(Kickstarter!F:F,"failed",Kickstarter!R:R,"plays",Kickstarter!D:D,"&gt;=50000")</f>
        <v>14</v>
      </c>
      <c r="D13" s="16">
        <f>COUNTIFS(Kickstarter!F:F,"canceled",Kickstarter!R:R,"plays",Kickstarter!D:D,"&gt;=50000")</f>
        <v>0</v>
      </c>
      <c r="E13" s="16">
        <f t="shared" si="0"/>
        <v>16</v>
      </c>
      <c r="F13" s="17">
        <f>B13/E13</f>
        <v>0.125</v>
      </c>
      <c r="G13" s="17">
        <f>C13/E13</f>
        <v>0.875</v>
      </c>
      <c r="H13" s="17">
        <f>D13/E13</f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 reyes</cp:lastModifiedBy>
  <dcterms:created xsi:type="dcterms:W3CDTF">2017-04-20T15:17:24Z</dcterms:created>
  <dcterms:modified xsi:type="dcterms:W3CDTF">2021-09-14T07:52:48Z</dcterms:modified>
</cp:coreProperties>
</file>