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DataAnalytics\Excercises\Week_1\"/>
    </mc:Choice>
  </mc:AlternateContent>
  <xr:revisionPtr revIDLastSave="0" documentId="13_ncr:1_{DC233CCC-8034-4C53-A94A-90C17541FF3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GB Musicals Statistics" sheetId="15" r:id="rId1"/>
    <sheet name="Kickstarter" sheetId="1" r:id="rId2"/>
    <sheet name="Category Statistics" sheetId="2" r:id="rId3"/>
    <sheet name="Subcategory Statistics" sheetId="3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  <sheet name="Succesful VG US KS" sheetId="10" r:id="rId10"/>
    <sheet name="Failed VG US KS" sheetId="11" r:id="rId11"/>
    <sheet name="Successful FT US KS" sheetId="12" r:id="rId12"/>
    <sheet name="Failed FT US KS" sheetId="13" r:id="rId13"/>
    <sheet name="SD Descriptive Statistics" sheetId="14" r:id="rId14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" r:id="rId15"/>
    <pivotCache cacheId="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C14" i="9" s="1"/>
  <c r="B12" i="9"/>
  <c r="C11" i="9"/>
  <c r="B11" i="9"/>
  <c r="B14" i="9"/>
  <c r="C6" i="9"/>
  <c r="C5" i="9"/>
  <c r="C4" i="9"/>
  <c r="B7" i="9"/>
  <c r="B6" i="9"/>
  <c r="B5" i="9"/>
  <c r="B4" i="9"/>
  <c r="C15" i="14"/>
  <c r="C14" i="14"/>
  <c r="C12" i="14"/>
  <c r="C11" i="14"/>
  <c r="C6" i="14"/>
  <c r="C5" i="14"/>
  <c r="C3" i="14"/>
  <c r="C2" i="14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C10" i="9"/>
  <c r="B10" i="9"/>
  <c r="C9" i="9"/>
  <c r="B9" i="9"/>
  <c r="C3" i="9"/>
  <c r="B3" i="9"/>
  <c r="C2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9" l="1"/>
</calcChain>
</file>

<file path=xl/sharedStrings.xml><?xml version="1.0" encoding="utf-8"?>
<sst xmlns="http://schemas.openxmlformats.org/spreadsheetml/2006/main" count="39827" uniqueCount="8400">
  <si>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</si>
  <si>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</si>
  <si>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</si>
  <si>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</si>
  <si>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</si>
  <si>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</si>
  <si>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</si>
  <si>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</si>
  <si>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</si>
  <si>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</si>
  <si>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</si>
  <si>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</si>
  <si>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</si>
  <si>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</si>
  <si>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</si>
  <si>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</si>
  <si>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</si>
  <si>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</si>
  <si>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</si>
  <si>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</si>
  <si>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</si>
  <si>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</si>
  <si>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</si>
  <si>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</si>
  <si>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</si>
  <si>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</si>
  <si>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</si>
  <si>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</si>
  <si>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</si>
  <si>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</si>
  <si>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</si>
  <si>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</si>
  <si>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</si>
  <si>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</si>
  <si>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</si>
  <si>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</si>
  <si>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</si>
  <si>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</si>
  <si>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</si>
  <si>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</si>
  <si>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</si>
  <si>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</si>
  <si>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</si>
  <si>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</si>
  <si>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</si>
  <si>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</si>
  <si>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</si>
  <si>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</si>
  <si>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</si>
  <si>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</si>
  <si>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</si>
  <si>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</si>
  <si>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</si>
  <si>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</si>
  <si>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</si>
  <si>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</si>
  <si>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</si>
  <si>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</si>
  <si>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</si>
  <si>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</si>
  <si>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</si>
  <si>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</si>
  <si>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</si>
  <si>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</si>
  <si>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</si>
  <si>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</si>
  <si>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</si>
  <si>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</si>
  <si>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</si>
  <si>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</si>
  <si>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</si>
  <si>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</si>
  <si>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</si>
  <si>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</si>
  <si>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</si>
  <si>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</si>
  <si>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</si>
  <si>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</si>
  <si>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</si>
  <si>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</si>
  <si>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</si>
  <si>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</si>
  <si>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</si>
  <si>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</si>
  <si>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</si>
  <si>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</si>
  <si>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</si>
  <si>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</si>
  <si>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</si>
  <si>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</si>
  <si>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</si>
  <si>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</si>
  <si>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</si>
  <si>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</si>
  <si>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</si>
  <si>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</si>
  <si>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</si>
  <si>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</si>
  <si>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</si>
  <si>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</si>
  <si>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</si>
  <si>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</si>
  <si>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</si>
  <si>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</si>
  <si>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</si>
  <si>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</si>
  <si>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</si>
  <si>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</si>
  <si>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</si>
  <si>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</si>
  <si>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</si>
  <si>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</si>
  <si>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</si>
  <si>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</si>
  <si>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</si>
  <si>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</si>
  <si>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</si>
  <si>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</si>
  <si>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</si>
  <si>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</si>
  <si>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</si>
  <si>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</si>
  <si>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</si>
  <si>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</si>
  <si>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</si>
  <si>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</si>
  <si>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</si>
  <si>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</si>
  <si>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</si>
  <si>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</si>
  <si>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</si>
  <si>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</si>
  <si>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</si>
  <si>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</si>
  <si>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</si>
  <si>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</si>
  <si>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</si>
  <si>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</si>
  <si>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</si>
  <si>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</si>
  <si>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</si>
  <si>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</si>
  <si>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</si>
  <si>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</si>
  <si>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</si>
  <si>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</si>
  <si>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</si>
  <si>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</si>
  <si>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</si>
  <si>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</si>
  <si>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</si>
  <si>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</si>
  <si>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</si>
  <si>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</si>
  <si>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</si>
  <si>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</si>
  <si>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</si>
  <si>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</si>
  <si>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</si>
  <si>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</si>
  <si>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</si>
  <si>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</si>
  <si>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</si>
  <si>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</si>
  <si>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</si>
  <si>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</si>
  <si>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</si>
  <si>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</si>
  <si>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</si>
  <si>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</si>
  <si>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</si>
  <si>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</si>
  <si>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</si>
  <si>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</si>
  <si>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</si>
  <si>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</si>
  <si>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</si>
  <si>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</si>
  <si>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</si>
  <si>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</si>
  <si>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</si>
  <si>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</si>
  <si>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</si>
  <si>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</si>
  <si>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</si>
  <si>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</si>
  <si>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</si>
  <si>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</si>
  <si>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</si>
  <si>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</si>
  <si>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</si>
  <si>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</si>
  <si>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</si>
  <si>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</si>
  <si>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</si>
  <si>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</si>
  <si>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</si>
  <si>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</si>
  <si>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</si>
  <si>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</si>
  <si>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</si>
  <si>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</si>
  <si>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</si>
  <si>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</si>
  <si>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</si>
  <si>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</si>
  <si>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</si>
  <si>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</si>
  <si>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</si>
  <si>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</si>
  <si>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</si>
  <si>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</si>
  <si>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</si>
  <si>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</si>
  <si>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</si>
  <si>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</si>
  <si>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</si>
  <si>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</si>
  <si>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</si>
  <si>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</si>
  <si>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</si>
  <si>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</si>
  <si>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</si>
  <si>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</si>
  <si>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</si>
  <si>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</si>
  <si>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</si>
  <si>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</si>
  <si>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</si>
  <si>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</si>
  <si>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</si>
  <si>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</si>
  <si>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</si>
  <si>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</si>
  <si>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</si>
  <si>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</si>
  <si>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</si>
  <si>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</si>
  <si>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</si>
  <si>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</si>
  <si>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</si>
  <si>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</si>
  <si>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</si>
  <si>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</si>
  <si>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</si>
  <si>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</si>
  <si>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</si>
  <si>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</si>
  <si>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</si>
  <si>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</si>
  <si>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</si>
  <si>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</si>
  <si>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</si>
  <si>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</si>
  <si>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</si>
  <si>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</si>
  <si>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</si>
  <si>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</si>
  <si>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</si>
  <si>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</si>
  <si>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</si>
  <si>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</si>
  <si>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</si>
  <si>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</si>
  <si>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</si>
  <si>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</si>
  <si>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</si>
  <si>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</si>
  <si>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</si>
  <si>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</si>
  <si>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</si>
  <si>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</si>
  <si>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</si>
  <si>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</si>
  <si>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</si>
  <si>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</si>
  <si>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</si>
  <si>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</si>
  <si>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</si>
  <si>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</si>
  <si>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</si>
  <si>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</si>
  <si>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</si>
  <si>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</si>
  <si>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</si>
  <si>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</si>
  <si>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</si>
  <si>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</si>
  <si>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</si>
  <si>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</si>
  <si>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</si>
  <si>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</si>
  <si>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</si>
  <si>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</si>
  <si>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</si>
  <si>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</si>
  <si>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</si>
  <si>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</si>
  <si>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</si>
  <si>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</si>
  <si>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</si>
  <si>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</si>
  <si>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</si>
  <si>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</si>
  <si>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</si>
  <si>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</si>
  <si>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</si>
  <si>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</si>
  <si>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</si>
  <si>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</si>
  <si>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</si>
  <si>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</si>
  <si>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</si>
  <si>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</si>
  <si>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</si>
  <si>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</si>
  <si>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</si>
  <si>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</si>
  <si>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</si>
  <si>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</si>
  <si>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</si>
  <si>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</si>
  <si>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</si>
  <si>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</si>
  <si>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</si>
  <si>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</si>
  <si>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</si>
  <si>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</si>
  <si>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</si>
  <si>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</si>
  <si>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</si>
  <si>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</si>
  <si>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</si>
  <si>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</si>
  <si>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</si>
  <si>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</si>
  <si>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</si>
  <si>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</si>
  <si>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</si>
  <si>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</si>
  <si>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</si>
  <si>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</si>
  <si>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</si>
  <si>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</si>
  <si>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</si>
  <si>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</si>
  <si>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</si>
  <si>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</si>
  <si>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</si>
  <si>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</si>
  <si>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</si>
  <si>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</si>
  <si>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</si>
  <si>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</si>
  <si>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</si>
  <si>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</si>
  <si>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</si>
  <si>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</si>
  <si>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</si>
  <si>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</si>
  <si>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</si>
  <si>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</si>
  <si>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</si>
  <si>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</si>
  <si>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</si>
  <si>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</si>
  <si>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</si>
  <si>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</si>
  <si>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</si>
  <si>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</si>
  <si>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</si>
  <si>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</si>
  <si>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</si>
  <si>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</si>
  <si>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</si>
  <si>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</si>
  <si>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</si>
  <si>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</si>
  <si>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</si>
  <si>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</si>
  <si>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</si>
  <si>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</si>
  <si>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</si>
  <si>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</si>
  <si>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</si>
  <si>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</si>
  <si>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</si>
  <si>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</si>
  <si>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</si>
  <si>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</si>
  <si>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</si>
  <si>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</si>
  <si>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</si>
  <si>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</si>
  <si>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</si>
  <si>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</si>
  <si>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</si>
  <si>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</si>
  <si>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</si>
  <si>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</si>
  <si>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</si>
  <si>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</si>
  <si>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</si>
  <si>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</si>
  <si>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</si>
  <si>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</si>
  <si>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</si>
  <si>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</si>
  <si>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</si>
  <si>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</si>
  <si>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</si>
  <si>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</si>
  <si>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</si>
  <si>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</si>
  <si>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</si>
  <si>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</si>
  <si>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</si>
  <si>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</si>
  <si>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</si>
  <si>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</si>
  <si>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</si>
  <si>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</si>
  <si>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</si>
  <si>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</si>
  <si>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</si>
  <si>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</si>
  <si>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</si>
  <si>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</si>
  <si>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</si>
  <si>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</si>
  <si>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</si>
  <si>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</si>
  <si>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</si>
  <si>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</si>
  <si>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</si>
  <si>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</si>
  <si>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</si>
  <si>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</si>
  <si>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</si>
  <si>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</si>
  <si>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</si>
  <si>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</si>
  <si>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</si>
  <si>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</si>
  <si>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</si>
  <si>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</si>
  <si>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</si>
  <si>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</si>
  <si>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</si>
  <si>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</si>
  <si>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</si>
  <si>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</si>
  <si>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</si>
  <si>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</si>
  <si>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</si>
  <si>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</si>
  <si>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</si>
  <si>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</si>
  <si>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</si>
  <si>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</si>
  <si>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</si>
  <si>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</si>
  <si>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</si>
  <si>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</si>
  <si>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</si>
  <si>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</si>
  <si>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</si>
  <si>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</si>
  <si>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</si>
  <si>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</si>
  <si>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</si>
  <si>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</si>
  <si>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</si>
  <si>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</si>
  <si>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</si>
  <si>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</si>
  <si>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</si>
  <si>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</si>
  <si>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</si>
  <si>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</si>
  <si>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</si>
  <si>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</si>
  <si>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</si>
  <si>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</si>
  <si>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</si>
  <si>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</si>
  <si>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</si>
  <si>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</si>
  <si>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</si>
  <si>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</si>
  <si>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</si>
  <si>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</si>
  <si>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</si>
  <si>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</si>
  <si>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</si>
  <si>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</si>
  <si>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</si>
  <si>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</si>
  <si>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</si>
  <si>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</si>
  <si>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</si>
  <si>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</si>
  <si>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</si>
  <si>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</si>
  <si>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</si>
  <si>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</si>
  <si>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</si>
  <si>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</si>
  <si>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</si>
  <si>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</si>
  <si>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</si>
  <si>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</si>
  <si>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</si>
  <si>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</si>
  <si>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</si>
  <si>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</si>
  <si>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</si>
  <si>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</si>
  <si>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</si>
  <si>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</si>
  <si>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</si>
  <si>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</si>
  <si>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</si>
  <si>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</si>
  <si>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</si>
  <si>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</si>
  <si>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</si>
  <si>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</si>
  <si>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</si>
  <si>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</si>
  <si>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</si>
  <si>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</si>
  <si>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</si>
  <si>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</si>
  <si>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</si>
  <si>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</si>
  <si>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</si>
  <si>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</si>
  <si>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</si>
  <si>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</si>
  <si>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</si>
  <si>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</si>
  <si>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</si>
  <si>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</si>
  <si>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</si>
  <si>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</si>
  <si>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</si>
  <si>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</si>
  <si>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</si>
  <si>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</si>
  <si>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</si>
  <si>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</si>
  <si>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</si>
  <si>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</si>
  <si>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</si>
  <si>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</si>
  <si>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</si>
  <si>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</si>
  <si>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</si>
  <si>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</si>
  <si>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</si>
  <si>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</si>
  <si>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</si>
  <si>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</si>
  <si>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</si>
  <si>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</si>
  <si>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</si>
  <si>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</si>
  <si>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</si>
  <si>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</si>
  <si>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</si>
  <si>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</si>
  <si>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</si>
  <si>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</si>
  <si>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</si>
  <si>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</si>
  <si>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</si>
  <si>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</si>
  <si>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</si>
  <si>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</si>
  <si>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</si>
  <si>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</si>
  <si>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</si>
  <si>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</si>
  <si>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</si>
  <si>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</si>
  <si>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</si>
  <si>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</si>
  <si>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</si>
  <si>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</si>
  <si>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</si>
  <si>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</si>
  <si>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</si>
  <si>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</si>
  <si>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</si>
  <si>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</si>
  <si>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</si>
  <si>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</si>
  <si>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</si>
  <si>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</si>
  <si>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</si>
  <si>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</si>
  <si>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</si>
  <si>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</si>
  <si>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</si>
  <si>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</si>
  <si>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</si>
  <si>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</si>
  <si>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</si>
  <si>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</si>
  <si>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</si>
  <si>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</si>
  <si>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</si>
  <si>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</si>
  <si>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</si>
  <si>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</si>
  <si>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</si>
  <si>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</si>
  <si>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</si>
  <si>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</si>
  <si>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</si>
  <si>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</si>
  <si>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</si>
  <si>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</si>
  <si>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</si>
  <si>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</si>
  <si>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</si>
  <si>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</si>
  <si>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</si>
  <si>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</si>
  <si>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</si>
  <si>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</si>
  <si>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</si>
  <si>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</si>
  <si>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</si>
  <si>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</si>
  <si>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</si>
  <si>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</si>
  <si>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</si>
  <si>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</si>
  <si>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</si>
  <si>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</si>
  <si>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</si>
  <si>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</si>
  <si>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</si>
  <si>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</si>
  <si>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</si>
  <si>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</si>
  <si>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</si>
  <si>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</si>
  <si>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</si>
  <si>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</si>
  <si>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</si>
  <si>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</si>
  <si>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</si>
  <si>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</si>
  <si>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</si>
  <si>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</si>
  <si>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</si>
  <si>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</si>
  <si>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</si>
  <si>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</si>
  <si>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</si>
  <si>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</si>
  <si>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</si>
  <si>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</si>
  <si>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</si>
  <si>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</si>
  <si>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</si>
  <si>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</si>
  <si>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</si>
  <si>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</si>
  <si>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</si>
  <si>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</si>
  <si>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</si>
  <si>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</si>
  <si>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</si>
  <si>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</si>
  <si>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</si>
  <si>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</si>
  <si>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</si>
  <si>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</si>
  <si>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</si>
  <si>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</si>
  <si>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</si>
  <si>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</si>
  <si>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</si>
  <si>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</si>
  <si>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</si>
  <si>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</si>
  <si>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</si>
  <si>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</si>
  <si>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</si>
  <si>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</si>
  <si>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</si>
  <si>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</si>
  <si>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</si>
  <si>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</si>
  <si>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</si>
  <si>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</si>
  <si>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</si>
  <si>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</si>
  <si>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</si>
  <si>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</si>
  <si>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</si>
  <si>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</si>
  <si>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</si>
  <si>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</si>
  <si>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</si>
  <si>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</si>
  <si>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</si>
  <si>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</si>
  <si>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</si>
  <si>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</si>
  <si>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</si>
  <si>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</si>
  <si>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</si>
  <si>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</si>
  <si>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</si>
  <si>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</si>
  <si>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</si>
  <si>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</si>
  <si>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</si>
  <si>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</si>
  <si>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</si>
  <si>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</si>
  <si>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</si>
  <si>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</si>
  <si>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</si>
  <si>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</si>
  <si>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</si>
  <si>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</si>
  <si>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</si>
  <si>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</si>
  <si>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</si>
  <si>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</si>
  <si>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</si>
  <si>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</si>
  <si>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</si>
  <si>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</si>
  <si>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</si>
  <si>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</si>
  <si>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</si>
  <si>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</si>
  <si>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</si>
  <si>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</si>
  <si>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</si>
  <si>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</si>
  <si>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</si>
  <si>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</si>
  <si>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</si>
  <si>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</si>
  <si>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</si>
  <si>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</si>
  <si>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</si>
  <si>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</si>
  <si>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</si>
  <si>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</si>
  <si>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</si>
  <si>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</si>
  <si>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</si>
  <si>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</si>
  <si>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</si>
  <si>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</si>
  <si>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</si>
  <si>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</si>
  <si>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</si>
  <si>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</si>
  <si>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</si>
  <si>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</si>
  <si>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</si>
  <si>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</si>
  <si>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</si>
  <si>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</si>
  <si>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</si>
  <si>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</si>
  <si>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</si>
  <si>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</si>
  <si>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</si>
  <si>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</si>
  <si>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</si>
  <si>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</si>
  <si>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</si>
  <si>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</si>
  <si>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</si>
  <si>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</si>
  <si>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</si>
  <si>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</si>
  <si>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</si>
  <si>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</si>
  <si>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</si>
  <si>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</si>
  <si>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</si>
  <si>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</si>
  <si>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</si>
  <si>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</si>
  <si>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</si>
  <si>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</si>
  <si>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</si>
  <si>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</si>
  <si>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</si>
  <si>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</si>
  <si>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</si>
  <si>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</si>
  <si>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</si>
  <si>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</si>
  <si>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</si>
  <si>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</si>
  <si>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</si>
  <si>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</si>
  <si>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</si>
  <si>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</si>
  <si>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</si>
  <si>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</si>
  <si>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</si>
  <si>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</si>
  <si>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</si>
  <si>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</si>
  <si>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</si>
  <si>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</si>
  <si>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</si>
  <si>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</si>
  <si>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</si>
  <si>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</si>
  <si>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</si>
  <si>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</si>
  <si>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</si>
  <si>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</si>
  <si>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</si>
  <si>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</si>
  <si>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</si>
  <si>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</si>
  <si>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</si>
  <si>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</si>
  <si>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</si>
  <si>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</si>
  <si>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</si>
  <si>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</si>
  <si>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</si>
  <si>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</si>
  <si>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</si>
  <si>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</si>
  <si>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</si>
  <si>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</si>
  <si>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</si>
  <si>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</si>
  <si>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</si>
  <si>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</si>
  <si>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</si>
  <si>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</si>
  <si>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</si>
  <si>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</si>
  <si>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</si>
  <si>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</si>
  <si>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</si>
  <si>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</si>
  <si>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</si>
  <si>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</si>
  <si>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</si>
  <si>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</si>
  <si>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</si>
  <si>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</si>
  <si>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</si>
  <si>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</si>
  <si>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</si>
  <si>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</si>
  <si>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</si>
  <si>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</si>
  <si>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</si>
  <si>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</si>
  <si>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</si>
  <si>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</si>
  <si>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</si>
  <si>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</si>
  <si>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</si>
  <si>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</si>
  <si>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</si>
  <si>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</si>
  <si>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</si>
  <si>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</si>
  <si>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</si>
  <si>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</si>
  <si>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</si>
  <si>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</si>
  <si>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</si>
  <si>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</si>
  <si>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</si>
  <si>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</si>
  <si>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</si>
  <si>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</si>
  <si>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</si>
  <si>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</si>
  <si>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</si>
  <si>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</si>
  <si>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</si>
  <si>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</si>
  <si>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</si>
  <si>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</si>
  <si>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</si>
  <si>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</si>
  <si>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</si>
  <si>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</si>
  <si>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</si>
  <si>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</si>
  <si>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</si>
  <si>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</si>
  <si>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</si>
  <si>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</si>
  <si>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</si>
  <si>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</si>
  <si>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</si>
  <si>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</si>
  <si>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</si>
  <si>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</si>
  <si>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</si>
  <si>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</si>
  <si>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</si>
  <si>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</si>
  <si>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</si>
  <si>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</si>
  <si>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</si>
  <si>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</si>
  <si>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</si>
  <si>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</si>
  <si>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</si>
  <si>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</si>
  <si>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</si>
  <si>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</si>
  <si>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</si>
  <si>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</si>
  <si>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</si>
  <si>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</si>
  <si>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</si>
  <si>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</si>
  <si>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</si>
  <si>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</si>
  <si>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</si>
  <si>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</si>
  <si>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</si>
  <si>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</si>
  <si>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</si>
  <si>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</si>
  <si>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</si>
  <si>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</si>
  <si>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</si>
  <si>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</si>
  <si>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</si>
  <si>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</si>
  <si>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</si>
  <si>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</si>
  <si>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</si>
  <si>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</si>
  <si>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</si>
  <si>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</si>
  <si>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</si>
  <si>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</si>
  <si>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</si>
  <si>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</si>
  <si>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</si>
  <si>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</si>
  <si>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</si>
  <si>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</si>
  <si>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</si>
  <si>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</si>
  <si>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</si>
  <si>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</si>
  <si>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</si>
  <si>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</si>
  <si>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</si>
  <si>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</si>
  <si>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</si>
  <si>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</si>
  <si>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</si>
  <si>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</si>
  <si>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</si>
  <si>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</si>
  <si>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</si>
  <si>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</si>
  <si>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</si>
  <si>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</si>
  <si>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</si>
  <si>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</si>
  <si>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</si>
  <si>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</si>
  <si>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</si>
  <si>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</si>
  <si>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</si>
  <si>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</si>
  <si>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</si>
  <si>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</si>
  <si>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</si>
  <si>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</si>
  <si>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</si>
  <si>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</si>
  <si>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</si>
  <si>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</si>
  <si>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</si>
  <si>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</si>
  <si>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</si>
  <si>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</si>
  <si>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</si>
  <si>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</si>
  <si>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</si>
  <si>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</si>
  <si>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</si>
  <si>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</si>
  <si>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</si>
  <si>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</si>
  <si>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</si>
  <si>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</si>
  <si>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</si>
  <si>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</si>
  <si>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</si>
  <si>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</si>
  <si>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</si>
  <si>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</si>
  <si>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</si>
  <si>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</si>
  <si>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</si>
  <si>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</si>
  <si>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</si>
  <si>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</si>
  <si>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</si>
  <si>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</si>
  <si>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</si>
  <si>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</si>
  <si>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</si>
  <si>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</si>
  <si>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</si>
  <si>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</si>
  <si>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</si>
  <si>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</si>
  <si>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</si>
  <si>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</si>
  <si>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</si>
  <si>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</si>
  <si>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</si>
  <si>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</si>
  <si>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</si>
  <si>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</si>
  <si>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</si>
  <si>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</si>
  <si>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</si>
  <si>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</si>
  <si>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</si>
  <si>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</si>
  <si>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</si>
  <si>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</si>
  <si>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</si>
  <si>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</si>
  <si>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</si>
  <si>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</si>
  <si>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</si>
  <si>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</si>
  <si>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</si>
  <si>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</si>
  <si>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</si>
  <si>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</si>
  <si>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</si>
  <si>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</si>
  <si>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</si>
  <si>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</si>
  <si>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</si>
  <si>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</si>
  <si>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</si>
  <si>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</si>
  <si>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</si>
  <si>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</si>
  <si>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</si>
  <si>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</si>
  <si>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</si>
  <si>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</si>
  <si>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</si>
  <si>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</si>
  <si>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</si>
  <si>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</si>
  <si>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</si>
  <si>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</si>
  <si>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</si>
  <si>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</si>
  <si>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</si>
  <si>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</si>
  <si>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</si>
  <si>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</si>
  <si>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</si>
  <si>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</si>
  <si>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</si>
  <si>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</si>
  <si>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</si>
  <si>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</si>
  <si>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</si>
  <si>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</si>
  <si>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</si>
  <si>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</si>
  <si>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</si>
  <si>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</si>
  <si>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</si>
  <si>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</si>
  <si>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</si>
  <si>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</si>
  <si>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</si>
  <si>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</si>
  <si>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</si>
  <si>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</si>
  <si>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</si>
  <si>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</si>
  <si>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</si>
  <si>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</si>
  <si>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</si>
  <si>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</si>
  <si>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</si>
  <si>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</si>
  <si>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</si>
  <si>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</si>
  <si>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</si>
  <si>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</si>
  <si>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</si>
  <si>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</si>
  <si>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</si>
  <si>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</si>
  <si>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</si>
  <si>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</si>
  <si>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</si>
  <si>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</si>
  <si>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</si>
  <si>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</si>
  <si>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</si>
  <si>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</si>
  <si>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</si>
  <si>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</si>
  <si>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</si>
  <si>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</si>
  <si>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</si>
  <si>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</si>
  <si>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</si>
  <si>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</si>
  <si>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</si>
  <si>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</si>
  <si>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</si>
  <si>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</si>
  <si>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</si>
  <si>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</si>
  <si>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</si>
  <si>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</si>
  <si>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</si>
  <si>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</si>
  <si>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</si>
  <si>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</si>
  <si>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</si>
  <si>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</si>
  <si>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</si>
  <si>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</si>
  <si>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</si>
  <si>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</si>
  <si>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</si>
  <si>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</si>
  <si>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</si>
  <si>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</si>
  <si>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</si>
  <si>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</si>
  <si>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</si>
  <si>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</si>
  <si>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</si>
  <si>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</si>
  <si>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</si>
  <si>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</si>
  <si>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</si>
  <si>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</si>
  <si>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</si>
  <si>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</si>
  <si>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</si>
  <si>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</si>
  <si>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</si>
  <si>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</si>
  <si>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</si>
  <si>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</si>
  <si>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</si>
  <si>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</si>
  <si>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</si>
  <si>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</si>
  <si>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</si>
  <si>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</si>
  <si>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</si>
  <si>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</si>
  <si>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</si>
  <si>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</si>
  <si>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</si>
  <si>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</si>
  <si>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</si>
  <si>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</si>
  <si>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</si>
  <si>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</si>
  <si>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</si>
  <si>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</si>
  <si>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</si>
  <si>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</si>
  <si>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</si>
  <si>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</si>
  <si>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</si>
  <si>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</si>
  <si>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</si>
  <si>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</si>
  <si>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</si>
  <si>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</si>
  <si>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</si>
  <si>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</si>
  <si>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</si>
  <si>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</si>
  <si>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</si>
  <si>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</si>
  <si>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</si>
  <si>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</si>
  <si>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</si>
  <si>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</si>
  <si>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</si>
  <si>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</si>
  <si>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</si>
  <si>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</si>
  <si>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</si>
  <si>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</si>
  <si>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</si>
  <si>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</si>
  <si>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</si>
  <si>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</si>
  <si>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</si>
  <si>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</si>
  <si>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</si>
  <si>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</si>
  <si>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</si>
  <si>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</si>
  <si>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</si>
  <si>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</si>
  <si>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</si>
  <si>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</si>
  <si>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</si>
  <si>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</si>
  <si>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</si>
  <si>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</si>
  <si>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</si>
  <si>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</si>
  <si>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</si>
  <si>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</si>
  <si>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</si>
  <si>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</si>
  <si>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</si>
  <si>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</si>
  <si>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</si>
  <si>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</si>
  <si>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</si>
  <si>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</si>
  <si>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</si>
  <si>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</si>
  <si>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</si>
  <si>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</si>
  <si>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</si>
  <si>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</si>
  <si>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</si>
  <si>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</si>
  <si>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</si>
  <si>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</si>
  <si>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</si>
  <si>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</si>
  <si>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</si>
  <si>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</si>
  <si>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</si>
  <si>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</si>
  <si>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</si>
  <si>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</si>
  <si>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</si>
  <si>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</si>
  <si>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</si>
  <si>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</si>
  <si>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</si>
  <si>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</si>
  <si>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</si>
  <si>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</si>
  <si>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</si>
  <si>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</si>
  <si>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</si>
  <si>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</si>
  <si>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</si>
  <si>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</si>
  <si>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</si>
  <si>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</si>
  <si>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</si>
  <si>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</si>
  <si>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</si>
  <si>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</si>
  <si>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</si>
  <si>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</si>
  <si>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</si>
  <si>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</si>
  <si>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</si>
  <si>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</si>
  <si>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</si>
  <si>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</si>
  <si>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</si>
  <si>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</si>
  <si>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</si>
  <si>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</si>
  <si>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</si>
  <si>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</si>
  <si>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</si>
  <si>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</si>
  <si>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</si>
  <si>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</si>
  <si>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</si>
  <si>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</si>
  <si>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</si>
  <si>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</si>
  <si>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</si>
  <si>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</si>
  <si>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</si>
  <si>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</si>
  <si>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</si>
  <si>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</si>
  <si>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</si>
  <si>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</si>
  <si>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</si>
  <si>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</si>
  <si>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</si>
  <si>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</si>
  <si>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</si>
  <si>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</si>
  <si>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</si>
  <si>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</si>
  <si>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</si>
  <si>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</si>
  <si>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</si>
  <si>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</si>
  <si>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</si>
  <si>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</si>
  <si>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</si>
  <si>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</si>
  <si>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</si>
  <si>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</si>
  <si>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</si>
  <si>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</si>
  <si>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</si>
  <si>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</si>
  <si>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</si>
  <si>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</si>
  <si>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</si>
  <si>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</si>
  <si>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</si>
  <si>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</si>
  <si>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</si>
  <si>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</si>
  <si>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</si>
  <si>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</si>
  <si>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</si>
  <si>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</si>
  <si>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</si>
  <si>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</si>
  <si>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</si>
  <si>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</si>
  <si>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</si>
  <si>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</si>
  <si>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</si>
  <si>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</si>
  <si>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</si>
  <si>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</si>
  <si>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</si>
  <si>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</si>
  <si>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</si>
  <si>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</si>
  <si>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</si>
  <si>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</si>
  <si>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</si>
  <si>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</si>
  <si>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</si>
  <si>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</si>
  <si>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</si>
  <si>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</si>
  <si>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</si>
  <si>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</si>
  <si>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</si>
  <si>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</si>
  <si>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</si>
  <si>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</si>
  <si>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</si>
  <si>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</si>
  <si>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</si>
  <si>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</si>
  <si>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</si>
  <si>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</si>
  <si>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</si>
  <si>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</si>
  <si>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</si>
  <si>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</si>
  <si>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</si>
  <si>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</si>
  <si>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</si>
  <si>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</si>
  <si>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</si>
  <si>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</si>
  <si>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</si>
  <si>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</si>
  <si>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</si>
  <si>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</si>
  <si>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</si>
  <si>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</si>
  <si>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</si>
  <si>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</si>
  <si>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</si>
  <si>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</si>
  <si>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</si>
  <si>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</si>
  <si>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</si>
  <si>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</si>
  <si>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</si>
  <si>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</si>
  <si>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</si>
  <si>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</si>
  <si>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</si>
  <si>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</si>
  <si>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</si>
  <si>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</si>
  <si>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</si>
  <si>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</si>
  <si>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</si>
  <si>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</si>
  <si>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</si>
  <si>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</si>
  <si>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</si>
  <si>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</si>
  <si>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</si>
  <si>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</si>
  <si>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</si>
  <si>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</si>
  <si>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</si>
  <si>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</si>
  <si>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</si>
  <si>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</si>
  <si>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</si>
  <si>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</si>
  <si>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</si>
  <si>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</si>
  <si>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</si>
  <si>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</si>
  <si>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</si>
  <si>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</si>
  <si>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</si>
  <si>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</si>
  <si>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</si>
  <si>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</si>
  <si>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</si>
  <si>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</si>
  <si>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</si>
  <si>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</si>
  <si>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</si>
  <si>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</si>
  <si>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</si>
  <si>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</si>
  <si>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</si>
  <si>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</si>
  <si>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</si>
  <si>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</si>
  <si>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</si>
  <si>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</si>
  <si>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</si>
  <si>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</si>
  <si>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</si>
  <si>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</si>
  <si>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</si>
  <si>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</si>
  <si>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</si>
  <si>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</si>
  <si>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</si>
  <si>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</si>
  <si>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</si>
  <si>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</si>
  <si>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</si>
  <si>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</si>
  <si>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</si>
  <si>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</si>
  <si>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</si>
  <si>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</si>
  <si>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</si>
  <si>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</si>
  <si>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</si>
  <si>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</si>
  <si>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</si>
  <si>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</si>
  <si>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</si>
  <si>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</si>
  <si>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</si>
  <si>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</si>
  <si>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</si>
  <si>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</si>
  <si>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</si>
  <si>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</si>
  <si>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</si>
  <si>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</si>
  <si>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</si>
  <si>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</si>
  <si>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</si>
  <si>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</si>
  <si>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</si>
  <si>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</si>
  <si>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</si>
  <si>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</si>
  <si>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</si>
  <si>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</si>
  <si>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</si>
  <si>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</si>
  <si>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</si>
  <si>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</si>
  <si>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</si>
  <si>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</si>
  <si>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</si>
  <si>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</si>
  <si>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</si>
  <si>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</si>
  <si>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</si>
  <si>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</si>
  <si>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</si>
  <si>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</si>
  <si>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</si>
  <si>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</si>
  <si>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</si>
  <si>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</si>
  <si>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</si>
  <si>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</si>
  <si>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</si>
  <si>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</si>
  <si>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</si>
  <si>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</si>
  <si>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</si>
  <si>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</si>
  <si>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</si>
  <si>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</si>
  <si>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</si>
  <si>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</si>
  <si>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</si>
  <si>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</si>
  <si>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</si>
  <si>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</si>
  <si>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</si>
  <si>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</si>
  <si>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</si>
  <si>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</si>
  <si>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</si>
  <si>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</si>
  <si>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</si>
  <si>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</si>
  <si>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</si>
  <si>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</si>
  <si>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</si>
  <si>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</si>
  <si>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</si>
  <si>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</si>
  <si>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</si>
  <si>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</si>
  <si>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</si>
  <si>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</si>
  <si>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</si>
  <si>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</si>
  <si>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</si>
  <si>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</si>
  <si>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</si>
  <si>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</si>
  <si>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</si>
  <si>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</si>
  <si>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</si>
  <si>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</si>
  <si>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</si>
  <si>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</si>
  <si>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</si>
  <si>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</si>
  <si>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</si>
  <si>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</si>
  <si>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</si>
  <si>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</si>
  <si>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</si>
  <si>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</si>
  <si>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</si>
  <si>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</si>
  <si>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</si>
  <si>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</si>
  <si>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</si>
  <si>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</si>
  <si>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</si>
  <si>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</si>
  <si>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</si>
  <si>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</si>
  <si>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</si>
  <si>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</si>
  <si>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</si>
  <si>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</si>
  <si>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</si>
  <si>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</si>
  <si>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</si>
  <si>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</si>
  <si>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</si>
  <si>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</si>
  <si>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</si>
  <si>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</si>
  <si>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</si>
  <si>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</si>
  <si>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</si>
  <si>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</si>
  <si>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</si>
  <si>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</si>
  <si>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</si>
  <si>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</si>
  <si>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</si>
  <si>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</si>
  <si>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</si>
  <si>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</si>
  <si>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</si>
  <si>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</si>
  <si>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</si>
  <si>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</si>
  <si>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</si>
  <si>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</si>
  <si>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</si>
  <si>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</si>
  <si>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</si>
  <si>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</si>
  <si>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</si>
  <si>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</si>
  <si>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</si>
  <si>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</si>
  <si>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</si>
  <si>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</si>
  <si>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</si>
  <si>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</si>
  <si>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</si>
  <si>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</si>
  <si>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</si>
  <si>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</si>
  <si>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</si>
  <si>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</si>
  <si>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</si>
  <si>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</si>
  <si>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</si>
  <si>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</si>
  <si>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</si>
  <si>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</si>
  <si>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</si>
  <si>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</si>
  <si>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</si>
  <si>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</si>
  <si>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</si>
  <si>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</si>
  <si>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</si>
  <si>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</si>
  <si>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</si>
  <si>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</si>
  <si>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</si>
  <si>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</si>
  <si>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</si>
  <si>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</si>
  <si>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</si>
  <si>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</si>
  <si>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</si>
  <si>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</si>
  <si>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</si>
  <si>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</si>
  <si>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</si>
  <si>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</si>
  <si>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</si>
  <si>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</si>
  <si>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</si>
  <si>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</si>
  <si>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</si>
  <si>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</si>
  <si>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</si>
  <si>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</si>
  <si>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</si>
  <si>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</si>
  <si>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</si>
  <si>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</si>
  <si>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</si>
  <si>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</si>
  <si>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</si>
  <si>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</si>
  <si>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</si>
  <si>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</si>
  <si>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</si>
  <si>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</si>
  <si>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</si>
  <si>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</si>
  <si>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</si>
  <si>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</si>
  <si>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</si>
  <si>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</si>
  <si>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</si>
  <si>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</si>
  <si>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</si>
  <si>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</si>
  <si>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</si>
  <si>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</si>
  <si>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</si>
  <si>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</si>
  <si>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</si>
  <si>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</si>
  <si>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</si>
  <si>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</si>
  <si>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</si>
  <si>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</si>
  <si>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</si>
  <si>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</si>
  <si>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</si>
  <si>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</si>
  <si>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</si>
  <si>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</si>
  <si>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</si>
  <si>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</si>
  <si>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</si>
  <si>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</si>
  <si>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</si>
  <si>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</si>
  <si>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</si>
  <si>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</si>
  <si>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</si>
  <si>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</si>
  <si>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</si>
  <si>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</si>
  <si>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</si>
  <si>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</si>
  <si>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</si>
  <si>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</si>
  <si>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</si>
  <si>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</si>
  <si>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</si>
  <si>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</si>
  <si>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</si>
  <si>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</si>
  <si>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</si>
  <si>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</si>
  <si>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</si>
  <si>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</si>
  <si>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</si>
  <si>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</si>
  <si>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</si>
  <si>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</si>
  <si>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</si>
  <si>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</si>
  <si>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</si>
  <si>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</si>
  <si>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</si>
  <si>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</si>
  <si>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</si>
  <si>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</si>
  <si>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</si>
  <si>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</si>
  <si>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</si>
  <si>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</si>
  <si>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</si>
  <si>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</si>
  <si>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</si>
  <si>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</si>
  <si>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</si>
  <si>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</si>
  <si>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</si>
  <si>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</si>
  <si>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</si>
  <si>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</si>
  <si>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</si>
  <si>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</si>
  <si>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</si>
  <si>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</si>
  <si>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</si>
  <si>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</si>
  <si>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</si>
  <si>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</si>
  <si>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</si>
  <si>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</si>
  <si>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</si>
  <si>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</si>
  <si>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</si>
  <si>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</si>
  <si>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</si>
  <si>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</si>
  <si>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</si>
  <si>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</si>
  <si>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</si>
  <si>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</si>
  <si>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</si>
  <si>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</si>
  <si>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</si>
  <si>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</si>
  <si>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</si>
  <si>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</si>
  <si>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</si>
  <si>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</si>
  <si>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</si>
  <si>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</si>
  <si>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</si>
  <si>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</si>
  <si>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</si>
  <si>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</si>
  <si>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</si>
  <si>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</si>
  <si>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</si>
  <si>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</si>
  <si>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</si>
  <si>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</si>
  <si>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</si>
  <si>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</si>
  <si>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</si>
  <si>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</si>
  <si>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</si>
  <si>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</si>
  <si>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</si>
  <si>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</si>
  <si>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</si>
  <si>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</si>
  <si>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</si>
  <si>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</si>
  <si>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</si>
  <si>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</si>
  <si>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</si>
  <si>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</si>
  <si>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</si>
  <si>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</si>
  <si>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</si>
  <si>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</si>
  <si>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</si>
  <si>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</si>
  <si>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</si>
  <si>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</si>
  <si>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</si>
  <si>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</si>
  <si>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</si>
  <si>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</si>
  <si>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</si>
  <si>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</si>
  <si>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</si>
  <si>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</si>
  <si>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</si>
  <si>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</si>
  <si>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</si>
  <si>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</si>
  <si>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</si>
  <si>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</si>
  <si>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</si>
  <si>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</si>
  <si>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</si>
  <si>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</si>
  <si>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</si>
  <si>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</si>
  <si>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</si>
  <si>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</si>
  <si>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</si>
  <si>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</si>
  <si>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</si>
  <si>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</si>
  <si>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</si>
  <si>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</si>
  <si>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</si>
  <si>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</si>
  <si>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</si>
  <si>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</si>
  <si>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</si>
  <si>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</si>
  <si>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</si>
  <si>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</si>
  <si>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</si>
  <si>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</si>
  <si>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</si>
  <si>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</si>
  <si>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</si>
  <si>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</si>
  <si>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</si>
  <si>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</si>
  <si>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</si>
  <si>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</si>
  <si>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</si>
  <si>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</si>
  <si>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</si>
  <si>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</si>
  <si>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</si>
  <si>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</si>
  <si>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</si>
  <si>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</si>
  <si>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</si>
  <si>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</si>
  <si>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</si>
  <si>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</si>
  <si>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</si>
  <si>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</si>
  <si>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</si>
  <si>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</si>
  <si>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</si>
  <si>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</si>
  <si>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</si>
  <si>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</si>
  <si>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</si>
  <si>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</si>
  <si>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</si>
  <si>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</si>
  <si>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</si>
  <si>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</si>
  <si>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</si>
  <si>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</si>
  <si>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</si>
  <si>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</si>
  <si>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</si>
  <si>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</si>
  <si>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</si>
  <si>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</si>
  <si>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</si>
  <si>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</si>
  <si>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</si>
  <si>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</si>
  <si>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</si>
  <si>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</si>
  <si>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</si>
  <si>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</si>
  <si>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</si>
  <si>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</si>
  <si>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</si>
  <si>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</si>
  <si>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</si>
  <si>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</si>
  <si>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</si>
  <si>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</si>
  <si>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</si>
  <si>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</si>
  <si>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</si>
  <si>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</si>
  <si>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</si>
  <si>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</si>
  <si>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</si>
  <si>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</si>
  <si>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</si>
  <si>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</si>
  <si>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</si>
  <si>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</si>
  <si>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</si>
  <si>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</si>
  <si>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</si>
  <si>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</si>
  <si>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</si>
  <si>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</si>
  <si>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</si>
  <si>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</si>
  <si>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</si>
  <si>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</si>
  <si>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</si>
  <si>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</si>
  <si>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</si>
  <si>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</si>
  <si>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</si>
  <si>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</si>
  <si>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</si>
  <si>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</si>
  <si>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</si>
  <si>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</si>
  <si>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</si>
  <si>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</si>
  <si>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</si>
  <si>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</si>
  <si>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</si>
  <si>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</si>
  <si>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</si>
  <si>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</si>
  <si>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</si>
  <si>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</si>
  <si>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</si>
  <si>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</si>
  <si>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</si>
  <si>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</si>
  <si>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</si>
  <si>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</si>
  <si>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</si>
  <si>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</si>
  <si>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</si>
  <si>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</si>
  <si>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</si>
  <si>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</si>
  <si>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</si>
  <si>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</si>
  <si>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</si>
  <si>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</si>
  <si>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</si>
  <si>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</si>
  <si>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</si>
  <si>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</si>
  <si>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</si>
  <si>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</si>
  <si>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</si>
  <si>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</si>
  <si>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</si>
  <si>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</si>
  <si>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</si>
  <si>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</si>
  <si>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</si>
  <si>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</si>
  <si>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</si>
  <si>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</si>
  <si>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</si>
  <si>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</si>
  <si>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</si>
  <si>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</si>
  <si>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</si>
  <si>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</si>
  <si>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</si>
  <si>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</si>
  <si>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</si>
  <si>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</si>
  <si>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</si>
  <si>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</si>
  <si>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</si>
  <si>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</si>
  <si>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</si>
  <si>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</si>
  <si>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</si>
  <si>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</si>
  <si>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</si>
  <si>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</si>
  <si>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</si>
  <si>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</si>
  <si>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</si>
  <si>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</si>
  <si>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</si>
  <si>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</si>
  <si>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</si>
  <si>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</si>
  <si>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</si>
  <si>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</si>
  <si>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</si>
  <si>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</si>
  <si>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</si>
  <si>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</si>
  <si>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</si>
  <si>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</si>
  <si>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</si>
  <si>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</si>
  <si>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</si>
  <si>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</si>
  <si>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</si>
  <si>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</si>
  <si>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</si>
  <si>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</si>
  <si>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</si>
  <si>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</si>
  <si>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</si>
  <si>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</si>
  <si>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</si>
  <si>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</si>
  <si>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</si>
  <si>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</si>
  <si>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</si>
  <si>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</si>
  <si>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</si>
  <si>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</si>
  <si>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</si>
  <si>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</si>
  <si>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</si>
  <si>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</si>
  <si>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</si>
  <si>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</si>
  <si>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</si>
  <si>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</si>
  <si>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</si>
  <si>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</si>
  <si>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</si>
  <si>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</si>
  <si>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</si>
  <si>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</si>
  <si>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</si>
  <si>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</si>
  <si>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</si>
  <si>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</si>
  <si>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</si>
  <si>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</si>
  <si>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</si>
  <si>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</si>
  <si>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</si>
  <si>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</si>
  <si>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</si>
  <si>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</si>
  <si>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</si>
  <si>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</si>
  <si>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</si>
  <si>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</si>
  <si>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</si>
  <si>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</si>
  <si>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</si>
  <si>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</si>
  <si>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</si>
  <si>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</si>
  <si>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</si>
  <si>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</si>
  <si>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</si>
  <si>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</si>
  <si>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</si>
  <si>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</si>
  <si>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</si>
  <si>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</si>
  <si>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</si>
  <si>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</si>
  <si>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</si>
  <si>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</si>
  <si>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</si>
  <si>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</si>
  <si>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</si>
  <si>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</si>
  <si>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</si>
  <si>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</si>
  <si>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</si>
  <si>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</si>
  <si>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</si>
  <si>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</si>
  <si>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</si>
  <si>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</si>
  <si>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</si>
  <si>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</si>
  <si>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</si>
  <si>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</si>
  <si>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</si>
  <si>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</si>
  <si>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</si>
  <si>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</si>
  <si>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</si>
  <si>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</si>
  <si>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</si>
  <si>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</si>
  <si>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</si>
  <si>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</si>
  <si>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</si>
  <si>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</si>
  <si>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</si>
  <si>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</si>
  <si>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</si>
  <si>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</si>
  <si>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</si>
  <si>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</si>
  <si>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</si>
  <si>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</si>
  <si>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</si>
  <si>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</si>
  <si>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</si>
  <si>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</si>
  <si>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</si>
  <si>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</si>
  <si>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</si>
  <si>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</si>
  <si>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</si>
  <si>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</si>
  <si>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</si>
  <si>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</si>
  <si>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</si>
  <si>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</si>
  <si>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</si>
  <si>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</si>
  <si>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</si>
  <si>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</si>
  <si>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</si>
  <si>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</si>
  <si>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</si>
  <si>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</si>
  <si>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</si>
  <si>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</si>
  <si>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</si>
  <si>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</si>
  <si>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</si>
  <si>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</si>
  <si>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</si>
  <si>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</si>
  <si>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</si>
  <si>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</si>
  <si>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</si>
  <si>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</si>
  <si>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</si>
  <si>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</si>
  <si>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</si>
  <si>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</si>
  <si>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</si>
  <si>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</si>
  <si>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</si>
  <si>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</si>
  <si>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</si>
  <si>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</si>
  <si>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</si>
  <si>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</si>
  <si>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</si>
  <si>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</si>
  <si>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</si>
  <si>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</si>
  <si>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</si>
  <si>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</si>
  <si>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</si>
  <si>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</si>
  <si>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</si>
  <si>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</si>
  <si>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</si>
  <si>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</si>
  <si>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</si>
  <si>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</si>
  <si>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</si>
  <si>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</si>
  <si>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</si>
  <si>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</si>
  <si>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</si>
  <si>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</si>
  <si>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</si>
  <si>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</si>
  <si>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</si>
  <si>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</si>
  <si>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</si>
  <si>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</si>
  <si>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</si>
  <si>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</si>
  <si>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</si>
  <si>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</si>
  <si>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</si>
  <si>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</si>
  <si>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</si>
  <si>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</si>
  <si>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</si>
  <si>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</si>
  <si>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</si>
  <si>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</si>
  <si>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</si>
  <si>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</si>
  <si>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</si>
  <si>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</si>
  <si>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</si>
  <si>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</si>
  <si>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</si>
  <si>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</si>
  <si>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</si>
  <si>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</si>
  <si>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</si>
  <si>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</si>
  <si>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</si>
  <si>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</si>
  <si>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</si>
  <si>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</si>
  <si>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</si>
  <si>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</si>
  <si>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</si>
  <si>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</si>
  <si>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</si>
  <si>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</si>
  <si>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</si>
  <si>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</si>
  <si>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</si>
  <si>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</si>
  <si>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</si>
  <si>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</si>
  <si>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</si>
  <si>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</si>
  <si>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</si>
  <si>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</si>
  <si>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</si>
  <si>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</si>
  <si>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</si>
  <si>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</si>
  <si>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</si>
  <si>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</si>
  <si>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</si>
  <si>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</si>
  <si>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</si>
  <si>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</si>
  <si>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</si>
  <si>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</si>
  <si>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</si>
  <si>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</si>
  <si>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</si>
  <si>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</si>
  <si>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</si>
  <si>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</si>
  <si>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</si>
  <si>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</si>
  <si>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</si>
  <si>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</si>
  <si>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</si>
  <si>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</si>
  <si>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</si>
  <si>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</si>
  <si>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</si>
  <si>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</si>
  <si>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</si>
  <si>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</si>
  <si>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</si>
  <si>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</si>
  <si>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</si>
  <si>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</si>
  <si>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</si>
  <si>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</si>
  <si>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</si>
  <si>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</si>
  <si>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</si>
  <si>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</si>
  <si>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</si>
  <si>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</si>
  <si>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</si>
  <si>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</si>
  <si>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</si>
  <si>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</si>
  <si>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</si>
  <si>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</si>
  <si>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</si>
  <si>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</si>
  <si>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</si>
  <si>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</si>
  <si>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</si>
  <si>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</si>
  <si>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</si>
  <si>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</si>
  <si>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</si>
  <si>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</si>
  <si>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</si>
  <si>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</si>
  <si>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</si>
  <si>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</si>
  <si>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</si>
  <si>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</si>
  <si>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</si>
  <si>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</si>
  <si>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</si>
  <si>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</si>
  <si>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</si>
  <si>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</si>
  <si>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</si>
  <si>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</si>
  <si>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</si>
  <si>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</si>
  <si>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</si>
  <si>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</si>
  <si>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</si>
  <si>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</si>
  <si>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</si>
  <si>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</si>
  <si>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</si>
  <si>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</si>
  <si>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</si>
  <si>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</si>
  <si>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</si>
  <si>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</si>
  <si>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</si>
  <si>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</si>
  <si>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</si>
  <si>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</si>
  <si>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</si>
  <si>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</si>
  <si>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</si>
  <si>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</si>
  <si>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</si>
  <si>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</si>
  <si>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</si>
  <si>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</si>
  <si>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</si>
  <si>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</si>
  <si>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</si>
  <si>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</si>
  <si>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</si>
  <si>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</si>
  <si>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</si>
  <si>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</si>
  <si>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</si>
  <si>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</si>
  <si>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</si>
  <si>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</si>
  <si>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</si>
  <si>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</si>
  <si>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</si>
  <si>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</si>
  <si>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</si>
  <si>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</si>
  <si>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</si>
  <si>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</si>
  <si>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</si>
  <si>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</si>
  <si>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</si>
  <si>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</si>
  <si>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</si>
  <si>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</si>
  <si>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</si>
  <si>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</si>
  <si>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</si>
  <si>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</si>
  <si>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</si>
  <si>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</si>
  <si>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</si>
  <si>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</si>
  <si>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</si>
  <si>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</si>
  <si>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</si>
  <si>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</si>
  <si>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</si>
  <si>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</si>
  <si>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</si>
  <si>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</si>
  <si>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</si>
  <si>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</si>
  <si>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</si>
  <si>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</si>
  <si>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</si>
  <si>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</si>
  <si>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</si>
  <si>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</si>
  <si>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</si>
  <si>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</si>
  <si>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</si>
  <si>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</si>
  <si>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</si>
  <si>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</si>
  <si>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</si>
  <si>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</si>
  <si>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</si>
  <si>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</si>
  <si>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</si>
  <si>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</si>
  <si>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</si>
  <si>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</si>
  <si>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</si>
  <si>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</si>
  <si>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</si>
  <si>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</si>
  <si>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</si>
  <si>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</si>
  <si>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</si>
  <si>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</si>
  <si>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</si>
  <si>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</si>
  <si>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</si>
  <si>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</si>
  <si>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</si>
  <si>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</si>
  <si>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</si>
  <si>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</si>
  <si>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</si>
  <si>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</si>
  <si>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</si>
  <si>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</si>
  <si>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</si>
  <si>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</si>
  <si>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</si>
  <si>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</si>
  <si>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</si>
  <si>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</si>
  <si>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</si>
  <si>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</si>
  <si>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</si>
  <si>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</si>
  <si>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</si>
  <si>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</si>
  <si>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</si>
  <si>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</si>
  <si>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</si>
  <si>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</si>
  <si>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</si>
  <si>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</si>
  <si>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</si>
  <si>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</si>
  <si>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</si>
  <si>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</si>
  <si>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</si>
  <si>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</si>
  <si>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</si>
  <si>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</si>
  <si>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</si>
  <si>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</si>
  <si>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</si>
  <si>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</si>
  <si>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</si>
  <si>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</si>
  <si>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</si>
  <si>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</si>
  <si>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</si>
  <si>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</si>
  <si>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</si>
  <si>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</si>
  <si>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</si>
  <si>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</si>
  <si>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</si>
  <si>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</si>
  <si>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</si>
  <si>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</si>
  <si>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</si>
  <si>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</si>
  <si>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</si>
  <si>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</si>
  <si>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</si>
  <si>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</si>
  <si>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</si>
  <si>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</si>
  <si>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</si>
  <si>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</si>
  <si>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</si>
  <si>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</si>
  <si>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</si>
  <si>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</si>
  <si>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</si>
  <si>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</si>
  <si>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</si>
  <si>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</si>
  <si>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</si>
  <si>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</si>
  <si>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</si>
  <si>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</si>
  <si>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</si>
  <si>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</si>
  <si>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</si>
  <si>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</si>
  <si>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</si>
  <si>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</si>
  <si>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</si>
  <si>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</si>
  <si>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</si>
  <si>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</si>
  <si>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</si>
  <si>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</si>
  <si>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</si>
  <si>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</si>
  <si>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</si>
  <si>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</si>
  <si>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</si>
  <si>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</si>
  <si>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</si>
  <si>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</si>
  <si>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</si>
  <si>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</si>
  <si>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</si>
  <si>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</si>
  <si>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</si>
  <si>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</si>
  <si>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</si>
  <si>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</si>
  <si>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</si>
  <si>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</si>
  <si>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</si>
  <si>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</si>
  <si>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</si>
  <si>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</si>
  <si>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</si>
  <si>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</si>
  <si>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</si>
  <si>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</si>
  <si>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</si>
  <si>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</si>
  <si>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</si>
  <si>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</si>
  <si>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</si>
  <si>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</si>
  <si>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</si>
  <si>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</si>
  <si>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</si>
  <si>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</si>
  <si>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</si>
  <si>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</si>
  <si>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</si>
  <si>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</si>
  <si>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</si>
  <si>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</si>
  <si>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</si>
  <si>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</si>
  <si>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</si>
  <si>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</si>
  <si>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</si>
  <si>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</si>
  <si>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</si>
  <si>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</si>
  <si>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</si>
  <si>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</si>
  <si>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</si>
  <si>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</si>
  <si>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</si>
  <si>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</si>
  <si>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</si>
  <si>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</si>
  <si>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</si>
  <si>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</si>
  <si>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</si>
  <si>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</si>
  <si>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</si>
  <si>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</si>
  <si>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</si>
  <si>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</si>
  <si>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</si>
  <si>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</si>
  <si>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</si>
  <si>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</si>
  <si>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</si>
  <si>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</si>
  <si>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</si>
  <si>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</si>
  <si>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</si>
  <si>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</si>
  <si>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</si>
  <si>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</si>
  <si>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</si>
  <si>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</si>
  <si>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</si>
  <si>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</si>
  <si>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</si>
  <si>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</si>
  <si>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</si>
  <si>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</si>
  <si>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</si>
  <si>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</si>
  <si>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</si>
  <si>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</si>
  <si>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</si>
  <si>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</si>
  <si>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</si>
  <si>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</si>
  <si>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</si>
  <si>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</si>
  <si>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</si>
  <si>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</si>
  <si>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</si>
  <si>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</si>
  <si>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</si>
  <si>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</si>
  <si>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</si>
  <si>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</si>
  <si>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</si>
  <si>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</si>
  <si>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</si>
  <si>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</si>
  <si>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</si>
  <si>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</si>
  <si>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</si>
  <si>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</si>
  <si>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</si>
  <si>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</si>
  <si>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</si>
  <si>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</si>
  <si>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</si>
  <si>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</si>
  <si>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</si>
  <si>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</si>
  <si>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</si>
  <si>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</si>
  <si>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</si>
  <si>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</si>
  <si>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</si>
  <si>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</si>
  <si>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</si>
  <si>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</si>
  <si>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</si>
  <si>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</si>
  <si>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</si>
  <si>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</si>
  <si>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</si>
  <si>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</si>
  <si>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</si>
  <si>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</si>
  <si>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</si>
  <si>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</si>
  <si>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</si>
  <si>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</si>
  <si>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</si>
  <si>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</si>
  <si>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</si>
  <si>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</si>
  <si>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</si>
  <si>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</si>
  <si>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</si>
  <si>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</si>
  <si>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</si>
  <si>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</si>
  <si>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</si>
  <si>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</si>
  <si>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</si>
  <si>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</si>
  <si>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</si>
  <si>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</si>
  <si>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</si>
  <si>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</si>
  <si>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</si>
  <si>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</si>
  <si>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</si>
  <si>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</si>
  <si>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</si>
  <si>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</si>
  <si>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</si>
  <si>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</si>
  <si>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</si>
  <si>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</si>
  <si>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</si>
  <si>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</si>
  <si>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</si>
  <si>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</si>
  <si>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</si>
  <si>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</si>
  <si>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</si>
  <si>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</si>
  <si>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</si>
  <si>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</si>
  <si>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</si>
  <si>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</si>
  <si>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</si>
  <si>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</si>
  <si>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</si>
  <si>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</si>
  <si>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</si>
  <si>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</si>
  <si>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</si>
  <si>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</si>
  <si>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</si>
  <si>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</si>
  <si>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</si>
  <si>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</si>
  <si>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</si>
  <si>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</si>
  <si>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</si>
  <si>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</si>
  <si>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</si>
  <si>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</si>
  <si>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</si>
  <si>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</si>
  <si>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</si>
  <si>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</si>
  <si>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</si>
  <si>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</si>
  <si>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</si>
  <si>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</si>
  <si>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</si>
  <si>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</si>
  <si>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</si>
  <si>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</si>
  <si>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</si>
  <si>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</si>
  <si>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</si>
  <si>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</si>
  <si>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</si>
  <si>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</si>
  <si>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</si>
  <si>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</si>
  <si>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</si>
  <si>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</si>
  <si>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</si>
  <si>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</si>
  <si>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</si>
  <si>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</si>
  <si>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</si>
  <si>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</si>
  <si>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</si>
  <si>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</si>
  <si>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</si>
  <si>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</si>
  <si>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</si>
  <si>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</si>
  <si>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</si>
  <si>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</si>
  <si>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</si>
  <si>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</si>
  <si>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</si>
  <si>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</si>
  <si>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</si>
  <si>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</si>
  <si>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</si>
  <si>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</si>
  <si>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</si>
  <si>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</si>
  <si>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</si>
  <si>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</si>
  <si>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</si>
  <si>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</si>
  <si>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</si>
  <si>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</si>
  <si>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</si>
  <si>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</si>
  <si>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</si>
  <si>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</si>
  <si>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</si>
  <si>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</si>
  <si>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</si>
  <si>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</si>
  <si>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</si>
  <si>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</si>
  <si>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</si>
  <si>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</si>
  <si>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</si>
  <si>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</si>
  <si>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</si>
  <si>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</si>
  <si>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</si>
  <si>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</si>
  <si>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</si>
  <si>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</si>
  <si>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</si>
  <si>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</si>
  <si>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</si>
  <si>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</si>
  <si>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</si>
  <si>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</si>
  <si>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</si>
  <si>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</si>
  <si>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</si>
  <si>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</si>
  <si>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</si>
  <si>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</si>
  <si>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</si>
  <si>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</si>
  <si>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</si>
  <si>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</si>
  <si>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</si>
  <si>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</si>
  <si>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</si>
  <si>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</si>
  <si>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</si>
  <si>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</si>
  <si>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</si>
  <si>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</si>
  <si>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</si>
  <si>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</si>
  <si>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</si>
  <si>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</si>
  <si>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</si>
  <si>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</si>
  <si>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</si>
  <si>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</si>
  <si>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</si>
  <si>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</si>
  <si>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</si>
  <si>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</si>
  <si>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</si>
  <si>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</si>
  <si>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</si>
  <si>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</si>
  <si>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</si>
  <si>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</si>
  <si>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</si>
  <si>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</si>
  <si>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</si>
  <si>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</si>
  <si>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</si>
  <si>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</si>
  <si>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</si>
  <si>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</si>
  <si>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</si>
  <si>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</si>
  <si>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</si>
  <si>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</si>
  <si>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</si>
  <si>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</si>
  <si>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</si>
  <si>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</si>
  <si>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</si>
  <si>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</si>
  <si>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</si>
  <si>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</si>
  <si>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</si>
  <si>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</si>
  <si>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</si>
  <si>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</si>
  <si>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</si>
  <si>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</si>
  <si>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</si>
  <si>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</si>
  <si>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</si>
  <si>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</si>
  <si>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</si>
  <si>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</si>
  <si>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</si>
  <si>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</si>
  <si>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</si>
  <si>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</si>
  <si>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</si>
  <si>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</si>
  <si>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</si>
  <si>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</si>
  <si>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</si>
  <si>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</si>
  <si>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</si>
  <si>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</si>
  <si>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</si>
  <si>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</si>
  <si>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</si>
  <si>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</si>
  <si>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</si>
  <si>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</si>
  <si>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</si>
  <si>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</si>
  <si>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</si>
  <si>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</si>
  <si>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</si>
  <si>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</si>
  <si>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</si>
  <si>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</si>
  <si>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</si>
  <si>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</si>
  <si>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</si>
  <si>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</si>
  <si>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</si>
  <si>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</si>
  <si>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</si>
  <si>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</si>
  <si>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</si>
  <si>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</si>
  <si>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</si>
  <si>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</si>
  <si>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</si>
  <si>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</si>
  <si>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</si>
  <si>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</si>
  <si>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</si>
  <si>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</si>
  <si>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</si>
  <si>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</si>
  <si>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</si>
  <si>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</si>
  <si>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</si>
  <si>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</si>
  <si>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</si>
  <si>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</si>
  <si>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</si>
  <si>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</si>
  <si>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</si>
  <si>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</si>
  <si>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</si>
  <si>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</si>
  <si>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</si>
  <si>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</si>
  <si>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</si>
  <si>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</si>
  <si>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</si>
  <si>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</si>
  <si>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</si>
  <si>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</si>
  <si>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</si>
  <si>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</si>
  <si>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</si>
  <si>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</si>
  <si>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</si>
  <si>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</si>
  <si>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</si>
  <si>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</si>
  <si>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</si>
  <si>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</si>
  <si>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</si>
  <si>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</si>
  <si>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</si>
  <si>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</si>
  <si>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</si>
  <si>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</si>
  <si>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</si>
  <si>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</si>
  <si>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</si>
  <si>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</si>
  <si>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</si>
  <si>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</si>
  <si>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</si>
  <si>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</si>
  <si>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</si>
  <si>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</si>
  <si>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</si>
  <si>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</si>
  <si>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</si>
  <si>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</si>
  <si>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</si>
  <si>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</si>
  <si>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</si>
  <si>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</si>
  <si>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</si>
  <si>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</si>
  <si>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</si>
  <si>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</si>
  <si>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</si>
  <si>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</si>
  <si>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</si>
  <si>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</si>
  <si>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</si>
  <si>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</si>
  <si>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</si>
  <si>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</si>
  <si>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</si>
  <si>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</si>
  <si>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</si>
  <si>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</si>
  <si>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</si>
  <si>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</si>
  <si>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</si>
  <si>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</si>
  <si>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</si>
  <si>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</si>
  <si>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</si>
  <si>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</si>
  <si>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</si>
  <si>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</si>
  <si>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</si>
  <si>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</si>
  <si>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</si>
  <si>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</si>
  <si>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</si>
  <si>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</si>
  <si>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</si>
  <si>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</si>
  <si>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</si>
  <si>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</si>
  <si>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</si>
  <si>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</si>
  <si>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</si>
  <si>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</si>
  <si>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</si>
  <si>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</si>
  <si>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</si>
  <si>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</si>
  <si>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</si>
  <si>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</si>
  <si>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</si>
  <si>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</si>
  <si>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</si>
  <si>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</si>
  <si>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</si>
  <si>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</si>
  <si>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</si>
  <si>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</si>
  <si>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</si>
  <si>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</si>
  <si>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</si>
  <si>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</si>
  <si>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</si>
  <si>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</si>
  <si>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</si>
  <si>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</si>
  <si>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</si>
  <si>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</si>
  <si>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</si>
  <si>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</si>
  <si>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</si>
  <si>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</si>
  <si>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</si>
  <si>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</si>
  <si>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</si>
  <si>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</si>
  <si>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</si>
  <si>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</si>
  <si>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</si>
  <si>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</si>
  <si>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</si>
  <si>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</si>
  <si>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</si>
  <si>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</si>
  <si>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</si>
  <si>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</si>
  <si>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</si>
  <si>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</si>
  <si>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</si>
  <si>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</si>
  <si>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</si>
  <si>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</si>
  <si>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</si>
  <si>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</si>
  <si>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</si>
  <si>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</si>
  <si>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</si>
  <si>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</si>
  <si>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</si>
  <si>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</si>
  <si>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</si>
  <si>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</si>
  <si>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</si>
  <si>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</si>
  <si>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</si>
  <si>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</si>
  <si>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</si>
  <si>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</si>
  <si>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</si>
  <si>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</si>
  <si>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</si>
  <si>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</si>
  <si>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</si>
  <si>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</si>
  <si>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</si>
  <si>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</si>
  <si>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</si>
  <si>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</si>
  <si>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</si>
  <si>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</si>
  <si>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</si>
  <si>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</si>
  <si>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</si>
  <si>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</si>
  <si>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</si>
  <si>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</si>
  <si>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</si>
  <si>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</si>
  <si>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</si>
  <si>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</si>
  <si>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</si>
  <si>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</si>
  <si>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</si>
  <si>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</si>
  <si>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</si>
  <si>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</si>
  <si>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</si>
  <si>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</si>
  <si>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</si>
  <si>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</si>
  <si>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</si>
  <si>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</si>
  <si>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</si>
  <si>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</si>
  <si>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</si>
  <si>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</si>
  <si>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</si>
  <si>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</si>
  <si>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</si>
  <si>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</si>
  <si>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</si>
  <si>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</si>
  <si>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</si>
  <si>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</si>
  <si>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</si>
  <si>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</si>
  <si>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</si>
  <si>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</si>
  <si>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</si>
  <si>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</si>
  <si>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</si>
  <si>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</si>
  <si>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</si>
  <si>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</si>
  <si>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</si>
  <si>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</si>
  <si>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</si>
  <si>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</si>
  <si>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</si>
  <si>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</si>
  <si>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</si>
  <si>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</si>
  <si>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</si>
  <si>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</si>
  <si>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</si>
  <si>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</si>
  <si>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</si>
  <si>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</si>
  <si>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</si>
  <si>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</si>
  <si>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</si>
  <si>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</si>
  <si>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</si>
  <si>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</si>
  <si>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</si>
  <si>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</si>
  <si>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</si>
  <si>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</si>
  <si>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</si>
  <si>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</si>
  <si>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</si>
  <si>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</si>
  <si>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</si>
  <si>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</si>
  <si>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</si>
  <si>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</si>
  <si>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</si>
  <si>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</si>
  <si>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</si>
  <si>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</si>
  <si>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</si>
  <si>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</si>
  <si>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</si>
  <si>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</si>
  <si>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</si>
  <si>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</si>
  <si>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</si>
  <si>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</si>
  <si>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</si>
  <si>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</si>
  <si>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</si>
  <si>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</si>
  <si>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</si>
  <si>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</si>
  <si>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</si>
  <si>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</si>
  <si>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</si>
  <si>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</si>
  <si>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</si>
  <si>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</si>
  <si>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</si>
  <si>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</si>
  <si>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</si>
  <si>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</si>
  <si>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</si>
  <si>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</si>
  <si>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</si>
  <si>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</si>
  <si>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</si>
  <si>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</si>
  <si>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</si>
  <si>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</si>
  <si>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</si>
  <si>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</si>
  <si>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</si>
  <si>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</si>
  <si>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</si>
  <si>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</si>
  <si>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</si>
  <si>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</si>
  <si>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</si>
  <si>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</si>
  <si>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</si>
  <si>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</si>
  <si>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</si>
  <si>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</si>
  <si>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</si>
  <si>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</si>
  <si>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</si>
  <si>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</si>
  <si>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</si>
  <si>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</si>
  <si>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</si>
  <si>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</si>
  <si>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</si>
  <si>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</si>
  <si>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</si>
  <si>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</si>
  <si>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</si>
  <si>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</si>
  <si>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</si>
  <si>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</si>
  <si>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</si>
  <si>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</si>
  <si>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</si>
  <si>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</si>
  <si>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</si>
  <si>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</si>
  <si>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</si>
  <si>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</si>
  <si>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</si>
  <si>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</si>
  <si>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</si>
  <si>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</si>
  <si>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</si>
  <si>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</si>
  <si>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</si>
  <si>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</si>
  <si>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</si>
  <si>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</si>
  <si>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</si>
  <si>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</si>
  <si>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</si>
  <si>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</si>
  <si>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</si>
  <si>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</si>
  <si>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</si>
  <si>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</si>
  <si>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</si>
  <si>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</si>
  <si>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</si>
  <si>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</si>
  <si>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</si>
  <si>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</si>
  <si>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</si>
  <si>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</si>
  <si>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</si>
  <si>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</si>
  <si>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</si>
  <si>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</si>
  <si>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</si>
  <si>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</si>
  <si>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</si>
  <si>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</si>
  <si>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</si>
  <si>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</si>
  <si>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</si>
  <si>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</si>
  <si>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</si>
  <si>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</si>
  <si>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</si>
  <si>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</si>
  <si>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</si>
  <si>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</si>
  <si>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</si>
  <si>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</si>
  <si>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</si>
  <si>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</si>
  <si>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</si>
  <si>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</si>
  <si>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</si>
  <si>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</si>
  <si>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</si>
  <si>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</si>
  <si>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</si>
  <si>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</si>
  <si>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</si>
  <si>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</si>
  <si>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</si>
  <si>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</si>
  <si>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</si>
  <si>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</si>
  <si>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</si>
  <si>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</si>
  <si>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</si>
  <si>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</si>
  <si>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</si>
  <si>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</si>
  <si>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</si>
  <si>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</si>
  <si>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</si>
  <si>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</si>
  <si>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</si>
  <si>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</si>
  <si>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</si>
  <si>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</si>
  <si>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</si>
  <si>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</si>
  <si>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</si>
  <si>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</si>
  <si>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</si>
  <si>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</si>
  <si>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</si>
  <si>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</si>
  <si>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</si>
  <si>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</si>
  <si>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</si>
  <si>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</si>
  <si>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</si>
  <si>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</si>
  <si>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</si>
  <si>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</si>
  <si>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</si>
  <si>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</si>
  <si>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</si>
  <si>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</si>
  <si>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</si>
  <si>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</si>
  <si>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</si>
  <si>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</si>
  <si>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</si>
  <si>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</si>
  <si>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</si>
  <si>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</si>
  <si>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</si>
  <si>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</si>
  <si>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</si>
  <si>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</si>
  <si>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</si>
  <si>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</si>
  <si>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</si>
  <si>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</si>
  <si>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</si>
  <si>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</si>
  <si>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</si>
  <si>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</si>
  <si>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</si>
  <si>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</si>
  <si>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</si>
  <si>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</si>
  <si>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</si>
  <si>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</si>
  <si>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</si>
  <si>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</si>
  <si>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</si>
  <si>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</si>
  <si>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</si>
  <si>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</si>
  <si>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</si>
  <si>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</si>
  <si>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</si>
  <si>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</si>
  <si>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</si>
  <si>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</si>
  <si>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</si>
  <si>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</si>
  <si>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</si>
  <si>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</si>
  <si>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</si>
  <si>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</si>
  <si>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</si>
  <si>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</si>
  <si>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</si>
  <si>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</si>
  <si>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</si>
  <si>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</si>
  <si>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</si>
  <si>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</si>
  <si>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</si>
  <si>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</si>
  <si>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</si>
  <si>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</si>
  <si>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</si>
  <si>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</si>
  <si>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</si>
  <si>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</si>
  <si>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</si>
  <si>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</si>
  <si>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</si>
  <si>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</si>
  <si>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</si>
  <si>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</si>
  <si>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</si>
  <si>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</si>
  <si>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</si>
  <si>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</si>
  <si>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</si>
  <si>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</si>
  <si>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</si>
  <si>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</si>
  <si>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</si>
  <si>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</si>
  <si>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</si>
  <si>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</si>
  <si>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</si>
  <si>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</si>
  <si>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</si>
  <si>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</si>
  <si>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</si>
  <si>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</si>
  <si>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</si>
  <si>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</si>
  <si>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</si>
  <si>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</si>
  <si>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</si>
  <si>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</si>
  <si>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</si>
  <si>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</si>
  <si>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</si>
  <si>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</si>
  <si>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</si>
  <si>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</si>
  <si>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</si>
  <si>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</si>
  <si>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</si>
  <si>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</si>
  <si>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</si>
  <si>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</si>
  <si>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</si>
  <si>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</si>
  <si>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</si>
  <si>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</si>
  <si>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</si>
  <si>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</si>
  <si>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</si>
  <si>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</si>
  <si>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</si>
  <si>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</si>
  <si>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</si>
  <si>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</si>
  <si>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</si>
  <si>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</si>
  <si>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</si>
  <si>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</si>
  <si>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</si>
  <si>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</si>
  <si>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</si>
  <si>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</si>
  <si>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</si>
  <si>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</si>
  <si>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</si>
  <si>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</si>
  <si>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</si>
  <si>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</si>
  <si>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</si>
  <si>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</si>
  <si>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</si>
  <si>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</si>
  <si>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</si>
  <si>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</si>
  <si>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</si>
  <si>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</si>
  <si>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</si>
  <si>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</si>
  <si>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</si>
  <si>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</si>
  <si>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</si>
  <si>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</si>
  <si>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</si>
  <si>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</si>
  <si>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</si>
  <si>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</si>
  <si>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</si>
  <si>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</si>
  <si>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</si>
  <si>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</si>
  <si>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</si>
  <si>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</si>
  <si>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</si>
  <si>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</si>
  <si>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</si>
  <si>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</si>
  <si>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</si>
  <si>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</si>
  <si>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</si>
  <si>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</si>
  <si>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</si>
  <si>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</si>
  <si>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</si>
  <si>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</si>
  <si>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</si>
  <si>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</si>
  <si>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</si>
  <si>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</si>
  <si>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</si>
  <si>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</si>
  <si>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</si>
  <si>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</si>
  <si>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</si>
  <si>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</si>
  <si>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</si>
  <si>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</si>
  <si>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</si>
  <si>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</si>
  <si>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</si>
  <si>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</si>
  <si>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</si>
  <si>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</si>
  <si>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</si>
  <si>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</si>
  <si>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</si>
  <si>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</si>
  <si>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</si>
  <si>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</si>
  <si>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</si>
  <si>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</si>
  <si>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</si>
  <si>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</si>
  <si>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</si>
  <si>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</si>
  <si>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</si>
  <si>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</si>
  <si>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</si>
  <si>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</si>
  <si>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</si>
  <si>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</si>
  <si>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</si>
  <si>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</si>
  <si>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</si>
  <si>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</si>
  <si>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</si>
  <si>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</si>
  <si>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</si>
  <si>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</si>
  <si>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</si>
  <si>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</si>
  <si>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</si>
  <si>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</si>
  <si>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</si>
  <si>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</si>
  <si>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</si>
  <si>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</si>
  <si>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</si>
  <si>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</si>
  <si>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</si>
  <si>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</si>
  <si>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</si>
  <si>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</si>
  <si>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</si>
  <si>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</si>
  <si>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</si>
  <si>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</si>
  <si>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</si>
  <si>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</si>
  <si>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</si>
  <si>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</si>
  <si>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</si>
  <si>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</si>
  <si>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</si>
  <si>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</si>
  <si>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</si>
  <si>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</si>
  <si>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</si>
  <si>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</si>
  <si>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</si>
  <si>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</si>
  <si>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</si>
  <si>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</si>
  <si>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</si>
  <si>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</si>
  <si>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</si>
  <si>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</si>
  <si>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</si>
  <si>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</si>
  <si>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</si>
  <si>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</si>
  <si>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</si>
  <si>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</si>
  <si>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</si>
  <si>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</si>
  <si>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</si>
  <si>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</si>
  <si>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</si>
  <si>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</si>
  <si>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</si>
  <si>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</si>
  <si>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</si>
  <si>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</si>
  <si>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</si>
  <si>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</si>
  <si>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</si>
  <si>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</si>
  <si>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</si>
  <si>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</si>
  <si>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</si>
  <si>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</si>
  <si>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</si>
  <si>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</si>
  <si>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</si>
  <si>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</si>
  <si>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</si>
  <si>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</si>
  <si>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</si>
  <si>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</si>
  <si>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</si>
  <si>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</si>
  <si>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</si>
  <si>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</si>
  <si>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</si>
  <si>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</si>
  <si>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</si>
  <si>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</si>
  <si>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</si>
  <si>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</si>
  <si>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</si>
  <si>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</si>
  <si>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</si>
  <si>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</si>
  <si>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</si>
  <si>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</si>
  <si>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</si>
  <si>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</si>
  <si>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</si>
  <si>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</si>
  <si>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</si>
  <si>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</si>
  <si>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</si>
  <si>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</si>
  <si>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</si>
  <si>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</si>
  <si>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</si>
  <si>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</si>
  <si>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</si>
  <si>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</si>
  <si>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</si>
  <si>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</si>
  <si>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</si>
  <si>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</si>
  <si>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</si>
  <si>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</si>
  <si>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</si>
  <si>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</si>
  <si>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</si>
  <si>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</si>
  <si>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</si>
  <si>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</si>
  <si>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</si>
  <si>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</si>
  <si>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</si>
  <si>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</si>
  <si>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</si>
  <si>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</si>
  <si>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</si>
  <si>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</si>
  <si>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</si>
  <si>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</si>
  <si>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</si>
  <si>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</si>
  <si>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</si>
  <si>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</si>
  <si>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</si>
  <si>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</si>
  <si>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</si>
  <si>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</si>
  <si>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</si>
  <si>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</si>
  <si>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</si>
  <si>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</si>
  <si>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</si>
  <si>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</si>
  <si>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</si>
  <si>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</si>
  <si>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</si>
  <si>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</si>
  <si>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</si>
  <si>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</si>
  <si>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</si>
  <si>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</si>
  <si>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</si>
  <si>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</si>
  <si>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</si>
  <si>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</si>
  <si>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</si>
  <si>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</si>
  <si>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</si>
  <si>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</si>
  <si>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</si>
  <si>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</si>
  <si>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</si>
  <si>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</si>
  <si>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</si>
  <si>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</si>
  <si>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</si>
  <si>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</si>
  <si>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</si>
  <si>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</si>
  <si>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</si>
  <si>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</si>
  <si>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</si>
  <si>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</si>
  <si>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</si>
  <si>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</si>
  <si>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</si>
  <si>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</si>
  <si>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</si>
  <si>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</si>
  <si>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</si>
  <si>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</si>
  <si>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</si>
  <si>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</si>
  <si>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</si>
  <si>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</si>
  <si>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</si>
  <si>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</si>
  <si>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</si>
  <si>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</si>
  <si>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</si>
  <si>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</si>
  <si>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</si>
  <si>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</si>
  <si>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</si>
  <si>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</si>
  <si>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</si>
  <si>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</si>
  <si>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</si>
  <si>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</si>
  <si>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</si>
  <si>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</si>
  <si>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</si>
  <si>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</si>
  <si>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</si>
  <si>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</si>
  <si>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</si>
  <si>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</si>
  <si>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</si>
  <si>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</si>
  <si>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</si>
  <si>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</si>
  <si>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</si>
  <si>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</si>
  <si>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</si>
  <si>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</si>
  <si>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</si>
  <si>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</si>
  <si>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</si>
  <si>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</si>
  <si>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</si>
  <si>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</si>
  <si>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</si>
  <si>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</si>
  <si>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</si>
  <si>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</si>
  <si>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</si>
  <si>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</si>
  <si>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</si>
  <si>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</si>
  <si>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</si>
  <si>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</si>
  <si>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</si>
  <si>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</si>
  <si>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</si>
  <si>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</si>
  <si>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</si>
  <si>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</si>
  <si>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</si>
  <si>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</si>
  <si>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</si>
  <si>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</si>
  <si>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</si>
  <si>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</si>
  <si>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</si>
  <si>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</si>
  <si>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</si>
  <si>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</si>
  <si>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</si>
  <si>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</si>
  <si>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</si>
  <si>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</si>
  <si>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</si>
  <si>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</si>
  <si>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</si>
  <si>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</si>
  <si>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</si>
  <si>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</si>
  <si>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</si>
  <si>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</si>
  <si>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</si>
  <si>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</si>
  <si>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</si>
  <si>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</si>
  <si>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</si>
  <si>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</si>
  <si>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</si>
  <si>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</si>
  <si>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</si>
  <si>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</si>
  <si>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</si>
  <si>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</si>
  <si>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</si>
  <si>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</si>
  <si>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</si>
  <si>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</si>
  <si>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</si>
  <si>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</si>
  <si>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</si>
  <si>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</si>
  <si>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</si>
  <si>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</si>
  <si>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</si>
  <si>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</si>
  <si>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</si>
  <si>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</si>
  <si>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</si>
  <si>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</si>
  <si>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</si>
  <si>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</si>
  <si>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</si>
  <si>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</si>
  <si>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</si>
  <si>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</si>
  <si>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</si>
  <si>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</si>
  <si>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</si>
  <si>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</si>
  <si>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</si>
  <si>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</si>
  <si>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</si>
  <si>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</si>
  <si>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</si>
  <si>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</si>
  <si>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</si>
  <si>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</si>
  <si>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</si>
  <si>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</si>
  <si>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</si>
  <si>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</si>
  <si>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</si>
  <si>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</si>
  <si>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</si>
  <si>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</si>
  <si>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</si>
  <si>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</si>
  <si>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</si>
  <si>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</si>
  <si>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</si>
  <si>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</si>
  <si>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</si>
  <si>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</si>
  <si>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</si>
  <si>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</si>
  <si>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</si>
  <si>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</si>
  <si>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</si>
  <si>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</si>
  <si>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</si>
  <si>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</si>
  <si>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</si>
  <si>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</si>
  <si>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</si>
  <si>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</si>
  <si>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</si>
  <si>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</si>
  <si>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</si>
  <si>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</si>
  <si>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</si>
  <si>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</si>
  <si>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</si>
  <si>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</si>
  <si>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</si>
  <si>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</si>
  <si>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</si>
  <si>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</si>
  <si>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</si>
  <si>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</si>
  <si>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</si>
  <si>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</si>
  <si>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</si>
  <si>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</si>
  <si>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</si>
  <si>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</si>
  <si>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</si>
  <si>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</si>
  <si>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</si>
  <si>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</si>
  <si>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</si>
  <si>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</si>
  <si>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</si>
  <si>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</si>
  <si>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</si>
  <si>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</si>
  <si>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</si>
  <si>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</si>
  <si>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</si>
  <si>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</si>
  <si>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</si>
  <si>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</si>
  <si>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</si>
  <si>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</si>
  <si>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</si>
  <si>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</si>
  <si>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</si>
  <si>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</si>
  <si>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</si>
  <si>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</si>
  <si>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</si>
  <si>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</si>
  <si>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</si>
  <si>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</si>
  <si>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</si>
  <si>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</si>
  <si>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</si>
  <si>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</si>
  <si>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</si>
  <si>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</si>
  <si>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</si>
  <si>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</si>
  <si>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</si>
  <si>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</si>
  <si>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</si>
  <si>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</si>
  <si>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</si>
  <si>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</si>
  <si>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</si>
  <si>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</si>
  <si>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</si>
  <si>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</si>
  <si>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</si>
  <si>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</si>
  <si>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</si>
  <si>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</si>
  <si>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</si>
  <si>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</si>
  <si>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</si>
  <si>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</si>
  <si>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</si>
  <si>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</si>
  <si>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</si>
  <si>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</si>
  <si>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</si>
  <si>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</si>
  <si>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</si>
  <si>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</si>
  <si>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</si>
  <si>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</si>
  <si>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</si>
  <si>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</si>
  <si>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</si>
  <si>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</si>
  <si>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</si>
  <si>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</si>
  <si>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</si>
  <si>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</si>
  <si>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</si>
  <si>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</si>
  <si>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</si>
  <si>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</si>
  <si>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</si>
  <si>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</si>
  <si>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</si>
  <si>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</si>
  <si>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</si>
  <si>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</si>
  <si>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</si>
  <si>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</si>
  <si>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</si>
  <si>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</si>
  <si>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</si>
  <si>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</si>
  <si>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</si>
  <si>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</si>
  <si>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</si>
  <si>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</si>
  <si>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</si>
  <si>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</si>
  <si>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</si>
  <si>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</si>
  <si>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</si>
  <si>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</si>
  <si>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</si>
  <si>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</si>
  <si>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</si>
  <si>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</si>
  <si>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</si>
  <si>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</si>
  <si>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</si>
  <si>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</si>
  <si>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</si>
  <si>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</si>
  <si>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</si>
  <si>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</si>
  <si>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</si>
  <si>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</si>
  <si>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</si>
  <si>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</si>
  <si>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</si>
  <si>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</si>
  <si>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</si>
  <si>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</si>
  <si>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</si>
  <si>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</si>
  <si>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</si>
  <si>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</si>
  <si>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</si>
  <si>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</si>
  <si>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</si>
  <si>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</si>
  <si>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</si>
  <si>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</si>
  <si>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</si>
  <si>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</si>
  <si>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</si>
  <si>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</si>
  <si>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</si>
  <si>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</si>
  <si>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</si>
  <si>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</si>
  <si>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</si>
  <si>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</si>
  <si>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</si>
  <si>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</si>
  <si>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</si>
  <si>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</si>
  <si>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</si>
  <si>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</si>
  <si>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</si>
  <si>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</si>
  <si>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</si>
  <si>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</si>
  <si>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</si>
  <si>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</si>
  <si>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</si>
  <si>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</si>
  <si>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</si>
  <si>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</si>
  <si>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</si>
  <si>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</si>
  <si>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</si>
  <si>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</si>
  <si>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</si>
  <si>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</si>
  <si>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</si>
  <si>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</si>
  <si>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</si>
  <si>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</si>
  <si>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</si>
  <si>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</si>
  <si>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</si>
  <si>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</si>
  <si>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</si>
  <si>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</si>
  <si>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</si>
  <si>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</si>
  <si>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</si>
  <si>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</si>
  <si>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</si>
  <si>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</si>
  <si>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</si>
  <si>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</si>
  <si>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</si>
  <si>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</si>
  <si>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</si>
  <si>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</si>
  <si>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</si>
  <si>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</si>
  <si>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</si>
  <si>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</si>
  <si>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</si>
  <si>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</si>
  <si>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</si>
  <si>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</si>
  <si>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</si>
  <si>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</si>
  <si>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</si>
  <si>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</si>
  <si>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</si>
  <si>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</si>
  <si>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</si>
  <si>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</si>
  <si>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</si>
  <si>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</si>
  <si>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</si>
  <si>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</si>
  <si>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</si>
  <si>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</si>
  <si>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</si>
  <si>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</si>
  <si>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</si>
  <si>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</si>
  <si>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</si>
  <si>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</si>
  <si>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</si>
  <si>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</si>
  <si>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</si>
  <si>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</si>
  <si>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</si>
  <si>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</si>
  <si>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</si>
  <si>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</si>
  <si>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</si>
  <si>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</si>
  <si>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</si>
  <si>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</si>
  <si>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</si>
  <si>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</si>
  <si>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</si>
  <si>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</si>
  <si>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</si>
  <si>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</si>
  <si>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</si>
  <si>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</si>
  <si>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</si>
  <si>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</si>
  <si>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</si>
  <si>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</si>
  <si>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</si>
  <si>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</si>
  <si>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</si>
  <si>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</si>
  <si>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</si>
  <si>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</si>
  <si>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</si>
  <si>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</si>
  <si>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</si>
  <si>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</si>
  <si>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</si>
  <si>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</si>
  <si>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</si>
  <si>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</si>
  <si>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</si>
  <si>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</si>
  <si>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</si>
  <si>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</si>
  <si>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</si>
  <si>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</si>
  <si>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</si>
  <si>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</si>
  <si>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</si>
  <si>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</si>
  <si>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</si>
  <si>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</si>
  <si>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</si>
  <si>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</si>
  <si>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</si>
  <si>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</si>
  <si>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</si>
  <si>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</si>
  <si>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</si>
  <si>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</si>
  <si>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</si>
  <si>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</si>
  <si>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</si>
  <si>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</si>
  <si>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</si>
  <si>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</si>
  <si>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</si>
  <si>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</si>
  <si>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</si>
  <si>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</si>
  <si>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</si>
  <si>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</si>
  <si>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</si>
  <si>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</si>
  <si>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</si>
  <si>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</si>
  <si>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</si>
  <si>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</si>
  <si>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</si>
  <si>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</si>
  <si>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</si>
  <si>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</si>
  <si>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</si>
  <si>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</si>
  <si>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</si>
  <si>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</si>
  <si>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</si>
  <si>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</si>
  <si>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</si>
  <si>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</si>
  <si>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</si>
  <si>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</si>
  <si>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</si>
  <si>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</si>
  <si>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</si>
  <si>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</si>
  <si>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</si>
  <si>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</si>
  <si>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</si>
  <si>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</si>
  <si>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</si>
  <si>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</si>
  <si>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</si>
  <si>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</si>
  <si>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</si>
  <si>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</si>
  <si>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</si>
  <si>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</si>
  <si>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</si>
  <si>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</si>
  <si>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</si>
  <si>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</si>
  <si>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</si>
  <si>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</si>
  <si>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</si>
  <si>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</si>
  <si>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</si>
  <si>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</si>
  <si>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</si>
  <si>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</si>
  <si>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</si>
  <si>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</si>
  <si>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</si>
  <si>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</si>
  <si>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</si>
  <si>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</si>
  <si>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</si>
  <si>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</si>
  <si>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</si>
  <si>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</si>
  <si>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</si>
  <si>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</si>
  <si>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</si>
  <si>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</si>
  <si>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</si>
  <si>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</si>
  <si>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</si>
  <si>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</si>
  <si>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</si>
  <si>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</si>
  <si>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</si>
  <si>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</si>
  <si>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</si>
  <si>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</si>
  <si>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</si>
  <si>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</si>
  <si>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</si>
  <si>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</si>
  <si>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</si>
  <si>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</si>
  <si>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</si>
  <si>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</si>
  <si>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</si>
  <si>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</si>
  <si>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</si>
  <si>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</si>
  <si>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</si>
  <si>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</si>
  <si>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</si>
  <si>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</si>
  <si>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</si>
  <si>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</si>
  <si>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</si>
  <si>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</si>
  <si>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</si>
  <si>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</si>
  <si>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</si>
  <si>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</si>
  <si>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</si>
  <si>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</si>
  <si>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</si>
  <si>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</si>
  <si>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</si>
  <si>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</si>
  <si>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</si>
  <si>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</si>
  <si>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</si>
  <si>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</si>
  <si>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</si>
  <si>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</si>
  <si>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</si>
  <si>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</si>
  <si>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</si>
  <si>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</si>
  <si>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</si>
  <si>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</si>
  <si>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</si>
  <si>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</si>
  <si>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</si>
  <si>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</si>
  <si>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</si>
  <si>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</si>
  <si>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</si>
  <si>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</si>
  <si>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</si>
  <si>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</si>
  <si>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</si>
  <si>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</si>
  <si>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</si>
  <si>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</si>
  <si>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</si>
  <si>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</si>
  <si>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</si>
  <si>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</si>
  <si>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</si>
  <si>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</si>
  <si>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</si>
  <si>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</si>
  <si>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</si>
  <si>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</si>
  <si>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</si>
  <si>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</si>
  <si>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</si>
  <si>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</si>
  <si>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</si>
  <si>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</si>
  <si>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</si>
  <si>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</si>
  <si>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</si>
  <si>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</si>
  <si>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</si>
  <si>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</si>
  <si>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</si>
  <si>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</si>
  <si>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</si>
  <si>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</si>
  <si>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</si>
  <si>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</si>
  <si>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</si>
  <si>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</si>
  <si>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</si>
  <si>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</si>
  <si>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</si>
  <si>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</si>
  <si>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</si>
  <si>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</si>
  <si>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</si>
  <si>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</si>
  <si>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</si>
  <si>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</si>
  <si>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</si>
  <si>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</si>
  <si>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</si>
  <si>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</si>
  <si>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</si>
  <si>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</si>
  <si>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</si>
  <si>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</si>
  <si>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</si>
  <si>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</si>
  <si>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</si>
  <si>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</si>
  <si>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</si>
  <si>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</si>
  <si>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</si>
  <si>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</si>
  <si>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</si>
  <si>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</si>
  <si>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</si>
  <si>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</si>
  <si>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</si>
  <si>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</si>
  <si>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</si>
  <si>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</si>
  <si>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</si>
  <si>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</si>
  <si>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</si>
  <si>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</si>
  <si>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</si>
  <si>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</si>
  <si>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</si>
  <si>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</si>
  <si>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</si>
  <si>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</si>
  <si>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</si>
  <si>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</si>
  <si>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</si>
  <si>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</si>
  <si>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</si>
  <si>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</si>
  <si>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</si>
  <si>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</si>
  <si>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</si>
  <si>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</si>
  <si>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</si>
  <si>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</si>
  <si>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</si>
  <si>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</si>
  <si>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</si>
  <si>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</si>
  <si>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</si>
  <si>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</si>
  <si>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</si>
  <si>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</si>
  <si>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</si>
  <si>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</si>
  <si>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</si>
  <si>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</si>
  <si>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</si>
  <si>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</si>
  <si>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</si>
  <si>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</si>
  <si>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</si>
  <si>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</si>
  <si>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</si>
  <si>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</si>
  <si>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</si>
  <si>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</si>
  <si>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</si>
  <si>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</si>
  <si>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</si>
  <si>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</si>
  <si>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</si>
  <si>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</si>
  <si>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</si>
  <si>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</si>
  <si>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</si>
  <si>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</si>
  <si>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</si>
  <si>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</si>
  <si>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</si>
  <si>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</si>
  <si>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</si>
  <si>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</si>
  <si>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</si>
  <si>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</si>
  <si>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</si>
  <si>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</si>
  <si>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</si>
  <si>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</si>
  <si>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</si>
  <si>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</si>
  <si>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</si>
  <si>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</si>
  <si>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</si>
  <si>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</si>
  <si>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</si>
  <si>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</si>
  <si>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</si>
  <si>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</si>
  <si>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</si>
  <si>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</si>
  <si>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</si>
  <si>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</si>
  <si>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</si>
  <si>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</si>
  <si>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</si>
  <si>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</si>
  <si>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</si>
  <si>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</si>
  <si>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</si>
  <si>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</si>
  <si>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</si>
  <si>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</si>
  <si>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</si>
  <si>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</si>
  <si>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</si>
  <si>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</si>
  <si>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</si>
  <si>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</si>
  <si>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</si>
  <si>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</si>
  <si>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</si>
  <si>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</si>
  <si>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</si>
  <si>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</si>
  <si>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</si>
  <si>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</si>
  <si>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</si>
  <si>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</si>
  <si>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</si>
  <si>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</si>
  <si>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</si>
  <si>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</si>
  <si>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</si>
  <si>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</si>
  <si>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</si>
  <si>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</si>
  <si>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</si>
  <si>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</si>
  <si>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</si>
  <si>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</si>
  <si>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</si>
  <si>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</si>
  <si>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</si>
  <si>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</si>
  <si>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</si>
  <si>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</si>
  <si>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</si>
  <si>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</si>
  <si>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</si>
  <si>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</si>
  <si>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</si>
  <si>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</si>
  <si>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</si>
  <si>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</si>
  <si>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</si>
  <si>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</si>
  <si>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</si>
  <si>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</si>
  <si>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</si>
  <si>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</si>
  <si>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</si>
  <si>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</si>
  <si>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</si>
  <si>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</si>
  <si>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</si>
  <si>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</si>
  <si>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</si>
  <si>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</si>
  <si>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</si>
  <si>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</si>
  <si>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</si>
  <si>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</si>
  <si>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</si>
  <si>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</si>
  <si>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</si>
  <si>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</si>
  <si>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</si>
  <si>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</si>
  <si>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</si>
  <si>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</si>
  <si>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</si>
  <si>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</si>
  <si>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</si>
  <si>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</si>
  <si>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</si>
  <si>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</si>
  <si>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</si>
  <si>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</si>
  <si>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</si>
  <si>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</si>
  <si>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</si>
  <si>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</si>
  <si>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</si>
  <si>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</si>
  <si>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</si>
  <si>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</si>
  <si>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</si>
  <si>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</si>
  <si>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</si>
  <si>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</si>
  <si>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</si>
  <si>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</si>
  <si>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</si>
  <si>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</si>
  <si>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</si>
  <si>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</si>
  <si>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</si>
  <si>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</si>
  <si>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</si>
  <si>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</si>
  <si>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</si>
  <si>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</si>
  <si>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</si>
  <si>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</si>
  <si>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</si>
  <si>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</si>
  <si>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</si>
  <si>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</si>
  <si>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</si>
  <si>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</si>
  <si>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</si>
  <si>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</si>
  <si>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</si>
  <si>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</si>
  <si>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</si>
  <si>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</si>
  <si>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</si>
  <si>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</si>
  <si>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</si>
  <si>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</si>
  <si>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</si>
  <si>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</si>
  <si>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</si>
  <si>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</si>
  <si>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</si>
  <si>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</si>
  <si>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</si>
  <si>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</si>
  <si>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</si>
  <si>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</si>
  <si>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</si>
  <si>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</si>
  <si>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</si>
  <si>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</si>
  <si>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</si>
  <si>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</si>
  <si>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</si>
  <si>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</si>
  <si>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</si>
  <si>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</si>
  <si>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</si>
  <si>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</si>
  <si>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</si>
  <si>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</si>
  <si>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</si>
  <si>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</si>
  <si>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</si>
  <si>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</si>
  <si>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</si>
  <si>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</si>
  <si>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</si>
  <si>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</si>
  <si>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</si>
  <si>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</si>
  <si>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</si>
  <si>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</si>
  <si>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</si>
  <si>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</si>
  <si>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</si>
  <si>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</si>
  <si>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</si>
  <si>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</si>
  <si>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</si>
  <si>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</si>
  <si>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</si>
  <si>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</si>
  <si>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</si>
  <si>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</si>
  <si>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</si>
  <si>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</si>
  <si>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</si>
  <si>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</si>
  <si>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</si>
  <si>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</si>
  <si>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</si>
  <si>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</si>
  <si>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</si>
  <si>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</si>
  <si>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</si>
  <si>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</si>
  <si>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</si>
  <si>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</si>
  <si>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</si>
  <si>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</si>
  <si>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</si>
  <si>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</si>
  <si>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</si>
  <si>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</si>
  <si>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</si>
  <si>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</si>
  <si>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</si>
  <si>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</si>
  <si>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</si>
  <si>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</si>
  <si>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</si>
  <si>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</si>
  <si>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</si>
  <si>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</si>
  <si>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</si>
  <si>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</si>
  <si>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</si>
  <si>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</si>
  <si>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</si>
  <si>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</si>
  <si>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</si>
  <si>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</si>
  <si>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</si>
  <si>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</si>
  <si>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</si>
  <si>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</si>
  <si>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</si>
  <si>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</si>
  <si>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</si>
  <si>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</si>
  <si>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</si>
  <si>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</si>
  <si>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</si>
  <si>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</si>
  <si>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</si>
  <si>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</si>
  <si>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</si>
  <si>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</si>
  <si>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</si>
  <si>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</si>
  <si>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</si>
  <si>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</si>
  <si>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</si>
  <si>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</si>
  <si>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</si>
  <si>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</si>
  <si>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</si>
  <si>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</si>
  <si>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</si>
  <si>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</si>
  <si>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</si>
  <si>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</si>
  <si>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</si>
  <si>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</si>
  <si>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</si>
  <si>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</si>
  <si>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</si>
  <si>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</si>
  <si>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</si>
  <si>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</si>
  <si>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</si>
  <si>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</si>
  <si>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</si>
  <si>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</si>
  <si>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</si>
  <si>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</si>
  <si>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</si>
  <si>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</si>
  <si>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</si>
  <si>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</si>
  <si>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</si>
  <si>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</si>
  <si>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</si>
  <si>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</si>
  <si>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</si>
  <si>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</si>
  <si>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</si>
  <si>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</si>
  <si>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</si>
  <si>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</si>
  <si>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</si>
  <si>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</si>
  <si>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</si>
  <si>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</si>
  <si>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</si>
  <si>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</si>
  <si>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</si>
  <si>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</si>
  <si>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</si>
  <si>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</si>
  <si>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</si>
  <si>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</si>
  <si>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</si>
  <si>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</si>
  <si>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</si>
  <si>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</si>
  <si>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</si>
  <si>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</si>
  <si>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</si>
  <si>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</si>
  <si>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</si>
  <si>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</si>
  <si>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</si>
  <si>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</si>
  <si>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</si>
  <si>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</si>
  <si>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</si>
  <si>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</si>
  <si>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</si>
  <si>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</si>
  <si>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</si>
  <si>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</si>
  <si>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</si>
  <si>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</si>
  <si>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</si>
  <si>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</si>
  <si>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</si>
  <si>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</si>
  <si>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</si>
  <si>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</si>
  <si>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</si>
  <si>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</si>
  <si>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</si>
  <si>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</si>
  <si>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</si>
  <si>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</si>
  <si>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</si>
  <si>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</si>
  <si>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</si>
  <si>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</si>
  <si>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</si>
  <si>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</si>
  <si>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</si>
  <si>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</si>
  <si>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</si>
  <si>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</si>
  <si>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</si>
  <si>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</si>
  <si>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</si>
  <si>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</si>
  <si>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</si>
  <si>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</si>
  <si>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</si>
  <si>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</si>
  <si>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</si>
  <si>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</si>
  <si>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</si>
  <si>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</si>
  <si>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</si>
  <si>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</si>
  <si>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</si>
  <si>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</si>
  <si>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</si>
  <si>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</si>
  <si>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</si>
  <si>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</si>
  <si>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</si>
  <si>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</si>
  <si>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</si>
  <si>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</si>
  <si>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</si>
  <si>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</si>
  <si>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</si>
  <si>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</si>
  <si>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</si>
  <si>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</si>
  <si>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</si>
  <si>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</si>
  <si>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</si>
  <si>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</si>
  <si>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</si>
  <si>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</si>
  <si>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</si>
  <si>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</si>
  <si>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</si>
  <si>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</si>
  <si>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</si>
  <si>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</si>
  <si>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</si>
  <si>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</si>
  <si>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</si>
  <si>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</si>
  <si>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</si>
  <si>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</si>
  <si>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</si>
  <si>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</si>
  <si>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</si>
  <si>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</si>
  <si>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</si>
  <si>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</si>
  <si>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</si>
  <si>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</si>
  <si>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</si>
  <si>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</si>
  <si>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</si>
  <si>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</si>
  <si>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</si>
  <si>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</si>
  <si>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</si>
  <si>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</si>
  <si>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</si>
  <si>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</si>
  <si>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</si>
  <si>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</si>
  <si>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</si>
  <si>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</si>
  <si>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</si>
  <si>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</si>
  <si>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</si>
  <si>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</si>
  <si>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</si>
  <si>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</si>
  <si>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</si>
  <si>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</si>
  <si>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</si>
  <si>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</si>
  <si>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</si>
  <si>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</si>
  <si>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</si>
  <si>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</si>
  <si>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</si>
  <si>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</si>
  <si>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</si>
  <si>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</si>
  <si>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</si>
  <si>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</si>
  <si>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</si>
  <si>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</si>
  <si>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</si>
  <si>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</si>
  <si>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</si>
  <si>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</si>
  <si>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</si>
  <si>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</si>
  <si>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</si>
  <si>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</si>
  <si>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</si>
  <si>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</si>
  <si>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</si>
  <si>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</si>
  <si>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</si>
  <si>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</si>
  <si>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</si>
  <si>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</si>
  <si>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</si>
  <si>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</si>
  <si>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</si>
  <si>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</si>
  <si>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</si>
  <si>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</si>
  <si>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</si>
  <si>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</si>
  <si>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</si>
  <si>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</si>
  <si>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</si>
  <si>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</si>
  <si>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</si>
  <si>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</si>
  <si>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</si>
  <si>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</si>
  <si>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</si>
  <si>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</si>
  <si>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</si>
  <si>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</si>
  <si>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</si>
  <si>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</si>
  <si>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</si>
  <si>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</si>
  <si>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</si>
  <si>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</si>
  <si>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</si>
  <si>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</si>
  <si>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</si>
  <si>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</si>
  <si>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</si>
  <si>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</si>
  <si>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</si>
  <si>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</si>
  <si>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</si>
  <si>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</si>
  <si>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</si>
  <si>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</si>
  <si>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</si>
  <si>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</si>
  <si>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</si>
  <si>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</si>
  <si>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</si>
  <si>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</si>
  <si>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</si>
  <si>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</si>
  <si>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</si>
  <si>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</si>
  <si>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</si>
  <si>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</si>
  <si>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</si>
  <si>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</si>
  <si>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</si>
  <si>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</si>
  <si>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</si>
  <si>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</si>
  <si>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</si>
  <si>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</si>
  <si>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</si>
  <si>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</si>
  <si>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</si>
  <si>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</si>
  <si>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</si>
  <si>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</si>
  <si>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</si>
  <si>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</si>
  <si>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</si>
  <si>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</si>
  <si>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</si>
  <si>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</si>
  <si>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</si>
  <si>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</si>
  <si>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</si>
  <si>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</si>
  <si>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</si>
  <si>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</si>
  <si>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</si>
  <si>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</si>
  <si>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</si>
  <si>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</si>
  <si>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</si>
  <si>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</si>
  <si>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</si>
  <si>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</si>
  <si>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</si>
  <si>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</si>
  <si>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</si>
  <si>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</si>
  <si>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</si>
  <si>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</si>
  <si>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</si>
  <si>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</si>
  <si>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</si>
  <si>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</si>
  <si>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</si>
  <si>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</si>
  <si>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</si>
  <si>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</si>
  <si>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</si>
  <si>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</si>
  <si>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</si>
  <si>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</si>
  <si>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</si>
  <si>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</si>
  <si>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</si>
  <si>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</si>
  <si>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</si>
  <si>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</si>
  <si>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</si>
  <si>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</si>
  <si>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</si>
  <si>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</si>
  <si>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</si>
  <si>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</si>
  <si>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</si>
  <si>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</si>
  <si>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</si>
  <si>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</si>
  <si>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</si>
  <si>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</si>
  <si>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</si>
  <si>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</si>
  <si>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</si>
  <si>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</si>
  <si>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</si>
  <si>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</si>
  <si>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</si>
  <si>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</si>
  <si>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</si>
  <si>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</si>
  <si>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</si>
  <si>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</si>
  <si>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</si>
  <si>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</si>
  <si>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</si>
  <si>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</si>
  <si>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</si>
  <si>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</si>
  <si>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</si>
  <si>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</si>
  <si>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</si>
  <si>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</si>
  <si>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</si>
  <si>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</si>
  <si>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</si>
  <si>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</si>
  <si>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</si>
  <si>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</si>
  <si>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</si>
  <si>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</si>
  <si>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</si>
  <si>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</si>
  <si>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</si>
  <si>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</si>
  <si>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</si>
  <si>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</si>
  <si>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</si>
  <si>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</si>
  <si>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</si>
  <si>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</si>
  <si>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</si>
  <si>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</si>
  <si>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</si>
  <si>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</si>
  <si>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</si>
  <si>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</si>
  <si>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</si>
  <si>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</si>
  <si>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</si>
  <si>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</si>
  <si>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</si>
  <si>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</si>
  <si>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</si>
  <si>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</si>
  <si>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</si>
  <si>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</si>
  <si>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</si>
  <si>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</si>
  <si>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</si>
  <si>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</si>
  <si>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</si>
  <si>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</si>
  <si>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</si>
  <si>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</si>
  <si>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</si>
  <si>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</si>
  <si>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</si>
  <si>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</si>
  <si>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</si>
  <si>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</si>
  <si>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</si>
  <si>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</si>
  <si>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</si>
  <si>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</si>
  <si>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</si>
  <si>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</si>
  <si>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</si>
  <si>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</si>
  <si>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</si>
  <si>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</si>
  <si>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</si>
  <si>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</si>
  <si>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</si>
  <si>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</si>
  <si>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</si>
  <si>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</si>
  <si>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</si>
  <si>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</si>
  <si>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</si>
  <si>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</si>
  <si>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</si>
  <si>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</si>
  <si>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</si>
  <si>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</si>
  <si>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</si>
  <si>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</si>
  <si>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</si>
  <si>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</si>
  <si>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</si>
  <si>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</si>
  <si>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</si>
  <si>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</si>
  <si>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</si>
  <si>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</si>
  <si>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</si>
  <si>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</si>
  <si>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</si>
  <si>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</si>
  <si>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</si>
  <si>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</si>
  <si>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</si>
  <si>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</si>
  <si>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</si>
  <si>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</si>
  <si>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</si>
  <si>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</si>
  <si>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</si>
  <si>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</si>
  <si>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</si>
  <si>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</si>
  <si>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</si>
  <si>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</si>
  <si>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</si>
  <si>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</si>
  <si>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</si>
  <si>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</si>
  <si>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</si>
  <si>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</si>
  <si>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</si>
  <si>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</si>
  <si>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</si>
  <si>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</si>
  <si>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</si>
  <si>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</si>
  <si>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</si>
  <si>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</si>
  <si>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</si>
  <si>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</si>
  <si>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</si>
  <si>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</si>
  <si>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</si>
  <si>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</si>
  <si>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</si>
  <si>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</si>
  <si>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</si>
  <si>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</si>
  <si>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</si>
  <si>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</si>
  <si>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</si>
  <si>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</si>
  <si>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</si>
  <si>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</si>
  <si>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</si>
  <si>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</si>
  <si>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</si>
  <si>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</si>
  <si>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</si>
  <si>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</si>
  <si>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</si>
  <si>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</si>
  <si>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</si>
  <si>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</si>
  <si>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</si>
  <si>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</si>
  <si>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</si>
  <si>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</si>
  <si>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</si>
  <si>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</si>
  <si>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</si>
  <si>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</si>
  <si>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</si>
  <si>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</si>
  <si>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</si>
  <si>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</si>
  <si>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</si>
  <si>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</si>
  <si>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</si>
  <si>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</si>
  <si>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</si>
  <si>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</si>
  <si>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</si>
  <si>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</si>
  <si>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</si>
  <si>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</si>
  <si>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</si>
  <si>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</si>
  <si>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</si>
  <si>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</si>
  <si>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</si>
  <si>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</si>
  <si>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</si>
  <si>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</si>
  <si>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</si>
  <si>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</si>
  <si>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</si>
  <si>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</si>
  <si>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</si>
  <si>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</si>
  <si>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</si>
  <si>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</si>
  <si>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</si>
  <si>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</si>
  <si>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</si>
  <si>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</si>
  <si>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</si>
  <si>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</si>
  <si>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</si>
  <si>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</si>
  <si>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</si>
  <si>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</si>
  <si>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</si>
  <si>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</si>
  <si>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</si>
  <si>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</si>
  <si>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</si>
  <si>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</si>
  <si>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</si>
  <si>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</si>
  <si>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</si>
  <si>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</si>
  <si>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</si>
  <si>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</si>
  <si>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</si>
  <si>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</si>
  <si>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</si>
  <si>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</si>
  <si>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</si>
  <si>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</si>
  <si>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</si>
  <si>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</si>
  <si>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</si>
  <si>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</si>
  <si>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</si>
  <si>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</si>
  <si>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</si>
  <si>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</si>
  <si>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</si>
  <si>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</si>
  <si>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</si>
  <si>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</si>
  <si>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</si>
  <si>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</si>
  <si>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</si>
  <si>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</si>
  <si>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</si>
  <si>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</si>
  <si>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</si>
  <si>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</si>
  <si>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</si>
  <si>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</si>
  <si>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</si>
  <si>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</si>
  <si>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</si>
  <si>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</si>
  <si>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</si>
  <si>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</si>
  <si>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</si>
  <si>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</si>
  <si>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</si>
  <si>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</si>
  <si>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</si>
  <si>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</si>
  <si>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</si>
  <si>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</si>
  <si>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</si>
  <si>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</si>
  <si>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</si>
  <si>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</si>
  <si>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</si>
  <si>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</si>
  <si>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</si>
  <si>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</si>
  <si>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</si>
  <si>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</si>
  <si>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</si>
  <si>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</si>
  <si>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</si>
  <si>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</si>
  <si>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</si>
  <si>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</si>
  <si>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</si>
  <si>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</si>
  <si>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</si>
  <si>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</si>
  <si>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</si>
  <si>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</si>
  <si>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</si>
  <si>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</si>
  <si>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</si>
  <si>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</si>
  <si>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</si>
  <si>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</si>
  <si>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</si>
  <si>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</si>
  <si>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</si>
  <si>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</si>
  <si>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</si>
  <si>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</si>
  <si>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</si>
  <si>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</si>
  <si>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</si>
  <si>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</si>
  <si>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</si>
  <si>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</si>
  <si>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</si>
  <si>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</si>
  <si>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</si>
  <si>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</si>
  <si>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</si>
  <si>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</si>
  <si>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</si>
  <si>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</si>
  <si>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</si>
  <si>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</si>
  <si>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</si>
  <si>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</si>
  <si>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</si>
  <si>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</si>
  <si>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</si>
  <si>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</si>
  <si>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</si>
  <si>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</si>
  <si>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</si>
  <si>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</si>
  <si>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</si>
  <si>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</si>
  <si>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</si>
  <si>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</si>
  <si>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</si>
  <si>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</si>
  <si>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</si>
  <si>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</si>
  <si>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</si>
  <si>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</si>
  <si>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</si>
  <si>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</si>
  <si>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</si>
  <si>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</si>
  <si>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</si>
  <si>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</si>
  <si>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</si>
  <si>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</si>
  <si>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</si>
  <si>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</si>
  <si>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</si>
  <si>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</si>
  <si>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</si>
  <si>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</si>
  <si>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</si>
  <si>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</si>
  <si>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</si>
  <si>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</si>
  <si>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</si>
  <si>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</si>
  <si>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</si>
  <si>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</si>
  <si>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</si>
  <si>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</si>
  <si>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</si>
  <si>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</si>
  <si>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</si>
  <si>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</si>
  <si>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</si>
  <si>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</si>
  <si>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</si>
  <si>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</si>
  <si>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</si>
  <si>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</si>
  <si>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</si>
  <si>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</si>
  <si>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</si>
  <si>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</si>
  <si>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</si>
  <si>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</si>
  <si>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</si>
  <si>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</si>
  <si>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</si>
  <si>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</si>
  <si>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</si>
  <si>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</si>
  <si>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</si>
  <si>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</si>
  <si>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</si>
  <si>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</si>
  <si>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</si>
  <si>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</si>
  <si>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</si>
  <si>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</si>
  <si>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</si>
  <si>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</si>
  <si>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</si>
  <si>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</si>
  <si>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</si>
  <si>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</si>
  <si>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</si>
  <si>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</si>
  <si>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</si>
  <si>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</si>
  <si>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</si>
  <si>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</si>
  <si>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</si>
  <si>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</si>
  <si>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</si>
  <si>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</si>
  <si>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</si>
  <si>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</si>
  <si>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</si>
  <si>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</si>
  <si>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</si>
  <si>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</si>
  <si>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</si>
  <si>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</si>
  <si>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</si>
  <si>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</si>
  <si>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</si>
  <si>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</si>
  <si>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</si>
  <si>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</si>
  <si>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</si>
  <si>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</si>
  <si>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</si>
  <si>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</si>
  <si>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</si>
  <si>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</si>
  <si>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</si>
  <si>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</si>
  <si>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</si>
  <si>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</si>
  <si>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</si>
  <si>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</si>
  <si>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</si>
  <si>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</si>
  <si>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</si>
  <si>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</si>
  <si>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</si>
  <si>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</si>
  <si>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</si>
  <si>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</si>
  <si>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</si>
  <si>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</si>
  <si>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</si>
  <si>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</si>
  <si>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</si>
  <si>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</si>
  <si>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</si>
  <si>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</si>
  <si>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</si>
  <si>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</si>
  <si>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</si>
  <si>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</si>
  <si>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</si>
  <si>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</si>
  <si>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</si>
  <si>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</si>
  <si>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</si>
  <si>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</si>
  <si>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</si>
  <si>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</si>
  <si>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</si>
  <si>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</si>
  <si>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</si>
  <si>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</si>
  <si>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</si>
  <si>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</si>
  <si>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</si>
  <si>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</si>
  <si>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</si>
  <si>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</si>
  <si>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</si>
  <si>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</si>
  <si>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</si>
  <si>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</si>
  <si>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</si>
  <si>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</si>
  <si>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</si>
  <si>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</si>
  <si>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</si>
  <si>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</si>
  <si>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</si>
  <si>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</si>
  <si>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</si>
  <si>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</si>
  <si>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</si>
  <si>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</si>
  <si>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</si>
  <si>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</si>
  <si>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</si>
  <si>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</si>
  <si>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</si>
  <si>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</si>
  <si>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</si>
  <si>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</si>
  <si>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</si>
  <si>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</si>
  <si>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</si>
  <si>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</si>
  <si>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</si>
  <si>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</si>
  <si>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</si>
  <si>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</si>
  <si>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</si>
  <si>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</si>
  <si>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</si>
  <si>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</si>
  <si>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</si>
  <si>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</si>
  <si>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</si>
  <si>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</si>
  <si>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</si>
  <si>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</si>
  <si>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</si>
  <si>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</si>
  <si>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</si>
  <si>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</si>
  <si>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</si>
  <si>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</si>
  <si>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</si>
  <si>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</si>
  <si>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</si>
  <si>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</si>
  <si>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</si>
  <si>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</si>
  <si>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</si>
  <si>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</si>
  <si>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</si>
  <si>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</si>
  <si>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</si>
  <si>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</si>
  <si>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</si>
  <si>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</si>
  <si>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</si>
  <si>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</si>
  <si>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</si>
  <si>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</si>
  <si>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</si>
  <si>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</si>
  <si>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</si>
  <si>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</si>
  <si>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</si>
  <si>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</si>
  <si>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</si>
  <si>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</si>
  <si>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</si>
  <si>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</si>
  <si>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</si>
  <si>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</si>
  <si>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</si>
  <si>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</si>
  <si>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</si>
  <si>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</si>
  <si>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</si>
  <si>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</si>
  <si>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</si>
  <si>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</si>
  <si>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</si>
  <si>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</si>
  <si>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</si>
  <si>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</si>
  <si>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</si>
  <si>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</si>
  <si>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</si>
  <si>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</si>
  <si>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</si>
  <si>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</si>
  <si>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</si>
  <si>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</si>
  <si>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</si>
  <si>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</si>
  <si>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</si>
  <si>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</si>
  <si>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</si>
  <si>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</si>
  <si>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</si>
  <si>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</si>
  <si>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</si>
  <si>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</si>
  <si>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</si>
  <si>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</si>
  <si>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</si>
  <si>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</si>
  <si>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</si>
  <si>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</si>
  <si>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</si>
  <si>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</si>
  <si>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</si>
  <si>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</si>
  <si>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</si>
  <si>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</si>
  <si>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</si>
  <si>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</si>
  <si>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</si>
  <si>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</si>
  <si>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</si>
  <si>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</si>
  <si>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</si>
  <si>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</si>
  <si>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</si>
  <si>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</si>
  <si>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</si>
  <si>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</si>
  <si>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</si>
  <si>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</si>
  <si>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</si>
  <si>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</si>
  <si>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</si>
  <si>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</si>
  <si>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</si>
  <si>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</si>
  <si>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</si>
  <si>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</si>
  <si>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</si>
  <si>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</si>
  <si>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</si>
  <si>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</si>
  <si>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</si>
  <si>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</si>
  <si>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</si>
  <si>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</si>
  <si>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</si>
  <si>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</si>
  <si>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</si>
  <si>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</si>
  <si>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</si>
  <si>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</si>
  <si>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</si>
  <si>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</si>
  <si>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</si>
  <si>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</si>
  <si>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</si>
  <si>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</si>
  <si>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</si>
  <si>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</si>
  <si>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</si>
  <si>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</si>
  <si>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</si>
  <si>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</si>
  <si>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</si>
  <si>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</si>
  <si>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</si>
  <si>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</si>
  <si>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</si>
  <si>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</si>
  <si>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</si>
  <si>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</si>
  <si>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</si>
  <si>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</si>
  <si>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</si>
  <si>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</si>
  <si>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</si>
  <si>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</si>
  <si>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</si>
  <si>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</si>
  <si>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</si>
  <si>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</si>
  <si>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</si>
  <si>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</si>
  <si>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</si>
  <si>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</si>
  <si>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</si>
  <si>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</si>
  <si>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</si>
  <si>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</si>
  <si>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</si>
  <si>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</si>
  <si>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</si>
  <si>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</si>
  <si>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</si>
  <si>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</si>
  <si>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</si>
  <si>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</si>
  <si>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</si>
  <si>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</si>
  <si>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</si>
  <si>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</si>
  <si>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</si>
  <si>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</si>
  <si>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</si>
  <si>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</si>
  <si>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</si>
  <si>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</si>
  <si>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</si>
  <si>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</si>
  <si>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</si>
  <si>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</si>
  <si>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</si>
  <si>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</si>
  <si>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</si>
  <si>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</si>
  <si>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</si>
  <si>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</si>
  <si>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</si>
  <si>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</si>
  <si>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</si>
  <si>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</si>
  <si>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</si>
  <si>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</si>
  <si>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</si>
  <si>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</si>
  <si>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</si>
  <si>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</si>
  <si>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</si>
  <si>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</si>
  <si>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</si>
  <si>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</si>
  <si>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</si>
  <si>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</si>
  <si>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</si>
  <si>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</si>
  <si>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</si>
  <si>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</si>
  <si>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</si>
  <si>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</si>
  <si>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</si>
  <si>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</si>
  <si>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</si>
  <si>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</si>
  <si>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</si>
  <si>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</si>
  <si>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</si>
  <si>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</si>
  <si>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</si>
  <si>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</si>
  <si>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</si>
  <si>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</si>
  <si>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</si>
  <si>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</si>
  <si>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</si>
  <si>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</si>
  <si>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</si>
  <si>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</si>
  <si>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</si>
  <si>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</si>
  <si>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</si>
  <si>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</si>
  <si>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</si>
  <si>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</si>
  <si>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</si>
  <si>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</si>
  <si>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</si>
  <si>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</si>
  <si>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</si>
  <si>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</si>
  <si>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</si>
  <si>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</si>
  <si>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</si>
  <si>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</si>
  <si>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</si>
  <si>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</si>
  <si>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</si>
  <si>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</si>
  <si>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</si>
  <si>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</si>
  <si>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</si>
  <si>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</si>
  <si>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</si>
  <si>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</si>
  <si>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</si>
  <si>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</si>
  <si>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</si>
  <si>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</si>
  <si>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</si>
  <si>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</si>
  <si>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</si>
  <si>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</si>
  <si>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</si>
  <si>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</si>
  <si>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</si>
  <si>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</si>
  <si>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</si>
  <si>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</si>
  <si>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</si>
  <si>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</si>
  <si>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</si>
  <si>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</si>
  <si>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</si>
  <si>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</si>
  <si>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</si>
  <si>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</si>
  <si>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</si>
  <si>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</si>
  <si>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</si>
  <si>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</si>
  <si>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</si>
  <si>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</si>
  <si>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</si>
  <si>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</si>
  <si>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</si>
  <si>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</si>
  <si>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</si>
  <si>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</si>
  <si>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</si>
  <si>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</si>
  <si>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</si>
  <si>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</si>
  <si>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</si>
  <si>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</si>
  <si>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</si>
  <si>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</si>
  <si>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</si>
  <si>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</si>
  <si>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</si>
  <si>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</si>
  <si>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</si>
  <si>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</si>
  <si>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</si>
  <si>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</si>
  <si>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</si>
  <si>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</si>
  <si>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</si>
  <si>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</si>
  <si>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</si>
  <si>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</si>
  <si>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</si>
  <si>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</si>
  <si>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</si>
  <si>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</si>
  <si>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</si>
  <si>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</si>
  <si>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</si>
  <si>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</si>
  <si>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</si>
  <si>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</si>
  <si>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</si>
  <si>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</si>
  <si>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</si>
  <si>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</si>
  <si>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</si>
  <si>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</si>
  <si>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</si>
  <si>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</si>
  <si>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</si>
  <si>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</si>
  <si>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</si>
  <si>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</si>
  <si>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</si>
  <si>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</si>
  <si>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</si>
  <si>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</si>
  <si>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</si>
  <si>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</si>
  <si>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</si>
  <si>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</si>
  <si>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</si>
  <si>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</si>
  <si>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</si>
  <si>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</si>
  <si>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</si>
  <si>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</si>
  <si>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</si>
  <si>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</si>
  <si>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</si>
  <si>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</si>
  <si>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</si>
  <si>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</si>
  <si>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</si>
  <si>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</si>
  <si>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</si>
  <si>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</si>
  <si>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</si>
  <si>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</si>
  <si>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</si>
  <si>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</si>
  <si>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</si>
  <si>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</si>
  <si>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</si>
  <si>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</si>
  <si>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</si>
  <si>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</si>
  <si>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</si>
  <si>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</si>
  <si>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</si>
  <si>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</si>
  <si>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</si>
  <si>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</si>
  <si>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</si>
  <si>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</si>
  <si>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</si>
  <si>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</si>
  <si>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</si>
  <si>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</si>
  <si>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</si>
  <si>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</si>
  <si>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</si>
  <si>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</si>
  <si>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</si>
  <si>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</si>
  <si>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</si>
  <si>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</si>
  <si>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</si>
  <si>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</si>
  <si>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</si>
  <si>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</si>
  <si>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</si>
  <si>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</si>
  <si>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</si>
  <si>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</si>
  <si>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</si>
  <si>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</si>
  <si>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</si>
  <si>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</si>
  <si>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</si>
  <si>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</si>
  <si>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</si>
  <si>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</si>
  <si>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</si>
  <si>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</si>
  <si>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</si>
  <si>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</si>
  <si>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</si>
  <si>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</si>
  <si>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</si>
  <si>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</si>
  <si>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</si>
  <si>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</si>
  <si>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</si>
  <si>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</si>
  <si>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</si>
  <si>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</si>
  <si>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</si>
  <si>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</si>
  <si>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</si>
  <si>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</si>
  <si>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</si>
  <si>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</si>
  <si>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</si>
  <si>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</si>
  <si>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</si>
  <si>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</si>
  <si>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</si>
  <si>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</si>
  <si>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</si>
  <si>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</si>
  <si>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</si>
  <si>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</si>
  <si>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</si>
  <si>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</si>
  <si>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</si>
  <si>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</si>
  <si>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</si>
  <si>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</si>
  <si>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</si>
  <si>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</si>
  <si>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</si>
  <si>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</si>
  <si>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</si>
  <si>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</si>
  <si>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</si>
  <si>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</si>
  <si>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</si>
  <si>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</si>
  <si>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</si>
  <si>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</si>
  <si>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</si>
  <si>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</si>
  <si>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</si>
  <si>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</si>
  <si>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</si>
  <si>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</si>
  <si>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</si>
  <si>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</si>
  <si>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</si>
  <si>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</si>
  <si>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</si>
  <si>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</si>
  <si>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</si>
  <si>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</si>
  <si>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</si>
  <si>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</si>
  <si>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</si>
  <si>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</si>
  <si>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</si>
  <si>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</si>
  <si>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</si>
  <si>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</si>
  <si>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</si>
  <si>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</si>
  <si>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</si>
  <si>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</si>
  <si>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</si>
  <si>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</si>
  <si>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</si>
  <si>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</si>
  <si>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</si>
  <si>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</si>
  <si>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</si>
  <si>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</si>
  <si>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</si>
  <si>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</si>
  <si>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</si>
  <si>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</si>
  <si>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</si>
  <si>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</si>
  <si>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</si>
  <si>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</si>
  <si>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</si>
  <si>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</si>
  <si>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</si>
  <si>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</si>
  <si>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</si>
  <si>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</si>
  <si>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</si>
  <si>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</si>
  <si>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</si>
  <si>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</si>
  <si>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</si>
  <si>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</si>
  <si>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</si>
  <si>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</si>
  <si>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</si>
  <si>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</si>
  <si>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</si>
  <si>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</si>
  <si>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</si>
  <si>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</si>
  <si>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</si>
  <si>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</si>
  <si>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</si>
  <si>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</si>
  <si>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</si>
  <si>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</si>
  <si>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</si>
  <si>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</si>
  <si>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</si>
  <si>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</si>
  <si>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</si>
  <si>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</si>
  <si>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</si>
  <si>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</si>
  <si>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</si>
  <si>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</si>
  <si>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</si>
  <si>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</si>
  <si>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</si>
  <si>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</si>
  <si>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</si>
  <si>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</si>
  <si>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</si>
  <si>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</si>
  <si>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</si>
  <si>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</si>
  <si>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</si>
  <si>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</si>
  <si>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</si>
  <si>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</si>
  <si>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</si>
  <si>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</si>
  <si>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</si>
  <si>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</si>
  <si>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</si>
  <si>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</si>
  <si>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</si>
  <si>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</si>
  <si>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</si>
  <si>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</si>
  <si>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</si>
  <si>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</si>
  <si>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</si>
  <si>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</si>
  <si>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</si>
  <si>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</si>
  <si>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</si>
  <si>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</si>
  <si>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</si>
  <si>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</si>
  <si>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</si>
  <si>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</si>
  <si>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</si>
  <si>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</si>
  <si>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</si>
  <si>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</si>
  <si>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</si>
  <si>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</si>
  <si>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</si>
  <si>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</si>
  <si>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</si>
  <si>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</si>
  <si>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</si>
  <si>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</si>
  <si>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</si>
  <si>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</si>
  <si>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</si>
  <si>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</si>
  <si>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</si>
  <si>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</si>
  <si>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</si>
  <si>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</si>
  <si>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</si>
  <si>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</si>
  <si>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</si>
  <si>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</si>
  <si>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</si>
  <si>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</si>
  <si>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</si>
  <si>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</si>
  <si>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</si>
  <si>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</si>
  <si>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</si>
  <si>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</si>
  <si>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</si>
  <si>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</si>
  <si>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</si>
  <si>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</si>
  <si>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</si>
  <si>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</si>
  <si>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</si>
  <si>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</si>
  <si>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</si>
  <si>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</si>
  <si>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</si>
  <si>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</si>
  <si>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</si>
  <si>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</si>
  <si>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</si>
  <si>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</si>
  <si>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</si>
  <si>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</si>
  <si>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</si>
  <si>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</si>
  <si>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</si>
  <si>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</si>
  <si>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</si>
  <si>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</si>
  <si>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</si>
  <si>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</si>
  <si>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</si>
  <si>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</si>
  <si>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</si>
  <si>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</si>
  <si>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</si>
  <si>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</si>
  <si>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</si>
  <si>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</si>
  <si>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</si>
  <si>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</si>
  <si>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</si>
  <si>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</si>
  <si>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</si>
  <si>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</si>
  <si>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</si>
  <si>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</si>
  <si>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</si>
  <si>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</si>
  <si>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</si>
  <si>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</si>
  <si>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</si>
  <si>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</si>
  <si>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</si>
  <si>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</si>
  <si>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</si>
  <si>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</si>
  <si>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</si>
  <si>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</si>
  <si>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</si>
  <si>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</si>
  <si>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</si>
  <si>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</si>
  <si>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</si>
  <si>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</si>
  <si>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</si>
  <si>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</si>
  <si>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</si>
  <si>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</si>
  <si>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</si>
  <si>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</si>
  <si>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</si>
  <si>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</si>
  <si>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</si>
  <si>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</si>
  <si>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</si>
  <si>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</si>
  <si>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</si>
  <si>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</si>
  <si>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</si>
  <si>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</si>
  <si>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</si>
  <si>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</si>
  <si>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</si>
  <si>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</si>
  <si>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</si>
  <si>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</si>
  <si>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</si>
  <si>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</si>
  <si>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</si>
  <si>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</si>
  <si>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</si>
  <si>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</si>
  <si>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</si>
  <si>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</si>
  <si>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</si>
  <si>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</si>
  <si>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</si>
  <si>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</si>
  <si>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</si>
  <si>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</si>
  <si>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</si>
  <si>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</si>
  <si>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</si>
  <si>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</si>
  <si>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</si>
  <si>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</si>
  <si>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</si>
  <si>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</si>
  <si>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</si>
  <si>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</si>
  <si>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</si>
  <si>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</si>
  <si>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</si>
  <si>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</si>
  <si>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</si>
  <si>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</si>
  <si>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</si>
  <si>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</si>
  <si>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</si>
  <si>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</si>
  <si>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</si>
  <si>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</si>
  <si>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</si>
  <si>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</si>
  <si>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</si>
  <si>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</si>
  <si>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</si>
  <si>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</si>
  <si>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</si>
  <si>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</si>
  <si>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</si>
  <si>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</si>
  <si>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</si>
  <si>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</si>
  <si>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</si>
  <si>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</si>
  <si>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</si>
  <si>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</si>
  <si>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</si>
  <si>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</si>
  <si>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</si>
  <si>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</si>
  <si>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</si>
  <si>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</si>
  <si>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</si>
  <si>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</si>
  <si>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</si>
  <si>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</si>
  <si>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</si>
  <si>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</si>
  <si>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</si>
  <si>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</si>
  <si>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</si>
  <si>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</si>
  <si>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</si>
  <si>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</si>
  <si>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</si>
  <si>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</si>
  <si>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</si>
  <si>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</si>
  <si>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</si>
  <si>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</si>
  <si>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</si>
  <si>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</si>
  <si>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</si>
  <si>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</si>
  <si>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</si>
  <si>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</si>
  <si>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</si>
  <si>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</si>
  <si>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</si>
  <si>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</si>
  <si>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</si>
  <si>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</si>
  <si>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</si>
  <si>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</si>
  <si>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</si>
  <si>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</si>
  <si>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</si>
  <si>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</si>
  <si>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</si>
  <si>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</si>
  <si>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</si>
  <si>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</si>
  <si>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</si>
  <si>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</si>
  <si>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</si>
  <si>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</si>
  <si>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</si>
  <si>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</si>
  <si>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</si>
  <si>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</si>
  <si>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</si>
  <si>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</si>
  <si>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</si>
  <si>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</si>
  <si>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</si>
  <si>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</si>
  <si>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</si>
  <si>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</si>
  <si>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</si>
  <si>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</si>
  <si>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</si>
  <si>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</si>
  <si>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</si>
  <si>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</si>
  <si>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</si>
  <si>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</si>
  <si>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</si>
  <si>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</si>
  <si>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</si>
  <si>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</si>
  <si>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</si>
  <si>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</si>
  <si>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</si>
  <si>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</si>
  <si>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</si>
  <si>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</si>
  <si>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</si>
  <si>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</si>
  <si>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</si>
  <si>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</si>
  <si>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</si>
  <si>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</si>
  <si>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</si>
  <si>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</si>
  <si>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</si>
  <si>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</si>
  <si>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</si>
  <si>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</si>
  <si>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</si>
  <si>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</si>
  <si>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</si>
  <si>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</si>
  <si>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</si>
  <si>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</si>
  <si>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</si>
  <si>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</si>
  <si>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</si>
  <si>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</si>
  <si>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</si>
  <si>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</si>
  <si>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</si>
  <si>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</si>
  <si>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</si>
  <si>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</si>
  <si>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</si>
  <si>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</si>
  <si>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</si>
  <si>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</si>
  <si>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</si>
  <si>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</si>
  <si>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</si>
  <si>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</si>
  <si>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</si>
  <si>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</si>
  <si>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</si>
  <si>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</si>
  <si>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</si>
  <si>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</si>
  <si>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</si>
  <si>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</si>
  <si>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</si>
  <si>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</si>
  <si>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</si>
  <si>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</si>
  <si>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</si>
  <si>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</si>
  <si>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</si>
  <si>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</si>
  <si>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</si>
  <si>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</si>
  <si>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</si>
  <si>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</si>
  <si>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</si>
  <si>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</si>
  <si>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</si>
  <si>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</si>
  <si>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</si>
  <si>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</si>
  <si>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</si>
  <si>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</si>
  <si>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</si>
  <si>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</si>
  <si>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</si>
  <si>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</si>
  <si>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</si>
  <si>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</si>
  <si>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</si>
  <si>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</si>
  <si>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</si>
  <si>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</si>
  <si>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</si>
  <si>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</si>
  <si>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</si>
  <si>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</si>
  <si>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</si>
  <si>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</si>
  <si>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</si>
  <si>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</si>
  <si>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</si>
  <si>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</si>
  <si>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</si>
  <si>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</si>
  <si>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</si>
  <si>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</si>
  <si>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</si>
  <si>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</si>
  <si>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</si>
  <si>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</si>
  <si>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</si>
  <si>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</si>
  <si>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</si>
  <si>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</si>
  <si>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</si>
  <si>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</si>
  <si>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</si>
  <si>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</si>
  <si>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</si>
  <si>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</si>
  <si>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</si>
  <si>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</si>
  <si>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</si>
  <si>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</si>
  <si>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</si>
  <si>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</si>
  <si>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</si>
  <si>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</si>
  <si>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</si>
  <si>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</si>
  <si>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</si>
  <si>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</si>
  <si>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</si>
  <si>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</si>
  <si>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</si>
  <si>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</si>
  <si>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</si>
  <si>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</si>
  <si>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</si>
  <si>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</si>
  <si>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</si>
  <si>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</si>
  <si>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</si>
  <si>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</si>
  <si>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</si>
  <si>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</si>
  <si>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</si>
  <si>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</si>
  <si>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</si>
  <si>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</si>
  <si>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</si>
  <si>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</si>
  <si>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</si>
  <si>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</si>
  <si>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</si>
  <si>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</si>
  <si>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</si>
  <si>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</si>
  <si>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</si>
  <si>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</si>
  <si>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</si>
  <si>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</si>
  <si>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</si>
  <si>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</si>
  <si>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</si>
  <si>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</si>
  <si>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</si>
  <si>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</si>
  <si>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</si>
  <si>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</si>
  <si>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</si>
  <si>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</si>
  <si>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</si>
  <si>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</si>
  <si>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</si>
  <si>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</si>
  <si>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</si>
  <si>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</si>
  <si>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</si>
  <si>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</si>
  <si>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</si>
  <si>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</si>
  <si>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</si>
  <si>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</si>
  <si>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</si>
  <si>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</si>
  <si>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</si>
  <si>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</si>
  <si>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</si>
  <si>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</si>
  <si>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</si>
  <si>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</si>
  <si>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</si>
  <si>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</si>
  <si>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</si>
  <si>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</si>
  <si>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</si>
  <si>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</si>
  <si>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</si>
  <si>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</si>
  <si>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</si>
  <si>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</si>
  <si>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</si>
  <si>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</si>
  <si>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</si>
  <si>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</si>
  <si>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</si>
  <si>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</si>
  <si>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</si>
  <si>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</si>
  <si>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</si>
  <si>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</si>
  <si>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</si>
  <si>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</si>
  <si>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</si>
  <si>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</si>
  <si>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</si>
  <si>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</si>
  <si>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</si>
  <si>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</si>
  <si>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</si>
  <si>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</si>
  <si>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</si>
  <si>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</si>
  <si>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</si>
  <si>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</si>
  <si>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</si>
  <si>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</si>
  <si>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</si>
  <si>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</si>
  <si>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</si>
  <si>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</si>
  <si>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</si>
  <si>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</si>
  <si>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</si>
  <si>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</si>
  <si>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</si>
  <si>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</si>
  <si>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</si>
  <si>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</si>
  <si>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</si>
  <si>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</si>
  <si>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</si>
  <si>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</si>
  <si>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</si>
  <si>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</si>
  <si>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</si>
  <si>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</si>
  <si>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</si>
  <si>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</si>
  <si>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</si>
  <si>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</si>
  <si>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</si>
  <si>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</si>
  <si>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</si>
  <si>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</si>
  <si>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</si>
  <si>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</si>
  <si>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</si>
  <si>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</si>
  <si>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</si>
  <si>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</si>
  <si>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</si>
  <si>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</si>
  <si>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</si>
  <si>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</si>
  <si>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</si>
  <si>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</si>
  <si>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</si>
  <si>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</si>
  <si>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</si>
  <si>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</si>
  <si>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</si>
  <si>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</si>
  <si>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</si>
  <si>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</si>
  <si>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</si>
  <si>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</si>
  <si>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</si>
  <si>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</si>
  <si>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</si>
  <si>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</si>
  <si>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</si>
  <si>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</si>
  <si>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</si>
  <si>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</si>
  <si>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</si>
  <si>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</si>
  <si>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</si>
  <si>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</si>
  <si>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</si>
  <si>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</si>
  <si>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</si>
  <si>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</si>
  <si>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</si>
  <si>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</si>
  <si>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</si>
  <si>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</si>
  <si>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</si>
  <si>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</si>
  <si>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</si>
  <si>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</si>
  <si>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</si>
  <si>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</si>
  <si>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</si>
  <si>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</si>
  <si>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</si>
  <si>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</si>
  <si>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</si>
  <si>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</si>
  <si>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</si>
  <si>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</si>
  <si>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</si>
  <si>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</si>
  <si>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</si>
  <si>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</si>
  <si>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</si>
  <si>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</si>
  <si>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</si>
  <si>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</si>
  <si>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</si>
  <si>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</si>
  <si>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</si>
  <si>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</si>
  <si>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</si>
  <si>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</si>
  <si>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</si>
  <si>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</si>
  <si>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</si>
  <si>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</si>
  <si>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</si>
  <si>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</si>
  <si>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</si>
  <si>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</si>
  <si>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</si>
  <si>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</si>
  <si>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</si>
  <si>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</si>
  <si>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</si>
  <si>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</si>
  <si>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</si>
  <si>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</si>
  <si>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</si>
  <si>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</si>
  <si>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</si>
  <si>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</si>
  <si>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</si>
  <si>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</si>
  <si>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</si>
  <si>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</si>
  <si>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</si>
  <si>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</si>
  <si>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</si>
  <si>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</si>
  <si>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</si>
  <si>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</si>
  <si>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</si>
  <si>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</si>
  <si>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</si>
  <si>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</si>
  <si>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</si>
  <si>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</si>
  <si>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</si>
  <si>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</si>
  <si>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</si>
  <si>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</si>
  <si>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</si>
  <si>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</si>
  <si>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</si>
  <si>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</si>
  <si>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</si>
  <si>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</si>
  <si>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</si>
  <si>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</si>
  <si>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</si>
  <si>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</si>
  <si>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</si>
  <si>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</si>
  <si>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</si>
  <si>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</si>
  <si>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</si>
  <si>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</si>
  <si>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</si>
  <si>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</si>
  <si>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</si>
  <si>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</si>
  <si>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</si>
  <si>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</si>
  <si>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</si>
  <si>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</si>
  <si>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</si>
  <si>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</si>
  <si>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</si>
  <si>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</si>
  <si>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</si>
  <si>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</si>
  <si>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</si>
  <si>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</si>
  <si>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</si>
  <si>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</si>
  <si>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</si>
  <si>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</si>
  <si>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</si>
  <si>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</si>
  <si>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</si>
  <si>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</si>
  <si>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</si>
  <si>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</si>
  <si>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</si>
  <si>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</si>
  <si>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</si>
  <si>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</si>
  <si>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</si>
  <si>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</si>
  <si>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</si>
  <si>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</si>
  <si>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</si>
  <si>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</si>
  <si>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</si>
  <si>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</si>
  <si>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</si>
  <si>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</si>
  <si>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</si>
  <si>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</si>
  <si>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</si>
  <si>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</si>
  <si>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</si>
  <si>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</si>
  <si>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</si>
  <si>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</si>
  <si>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</si>
  <si>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</si>
  <si>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</si>
  <si>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</si>
  <si>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</si>
  <si>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</si>
  <si>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</si>
  <si>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</si>
  <si>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</si>
  <si>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</si>
  <si>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</si>
  <si>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</si>
  <si>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</si>
  <si>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</si>
  <si>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</si>
  <si>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</si>
  <si>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</si>
  <si>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</si>
  <si>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</si>
  <si>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</si>
  <si>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</si>
  <si>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</si>
  <si>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</si>
  <si>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</si>
  <si>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</si>
  <si>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</si>
  <si>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</si>
  <si>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</si>
  <si>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</si>
  <si>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</si>
  <si>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</si>
  <si>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</si>
  <si>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</si>
  <si>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</si>
  <si>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</si>
  <si>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</si>
  <si>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</si>
  <si>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</si>
  <si>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</si>
  <si>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</si>
  <si>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</si>
  <si>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</si>
  <si>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</si>
  <si>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</si>
  <si>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</si>
  <si>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</si>
  <si>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</si>
  <si>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</si>
  <si>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</si>
  <si>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</si>
  <si>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</si>
  <si>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</si>
  <si>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</si>
  <si>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</si>
  <si>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</si>
  <si>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</si>
  <si>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</si>
  <si>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</si>
  <si>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</si>
  <si>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</si>
  <si>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</si>
  <si>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</si>
  <si>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</si>
  <si>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</si>
  <si>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</si>
  <si>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</si>
  <si>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</si>
  <si>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</si>
  <si>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</si>
  <si>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</si>
  <si>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</si>
  <si>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</si>
  <si>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</si>
  <si>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</si>
  <si>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</si>
  <si>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</si>
  <si>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</si>
  <si>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</si>
  <si>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</si>
  <si>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</si>
  <si>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</si>
  <si>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</si>
  <si>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</si>
  <si>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</si>
  <si>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</si>
  <si>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</si>
  <si>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</si>
  <si>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</si>
  <si>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</si>
  <si>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</si>
  <si>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</si>
  <si>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</si>
  <si>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</si>
  <si>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</si>
  <si>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</si>
  <si>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</si>
  <si>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</si>
  <si>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</si>
  <si>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</si>
  <si>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</si>
  <si>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</si>
  <si>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</si>
  <si>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</si>
  <si>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</si>
  <si>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</si>
  <si>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</si>
  <si>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</si>
  <si>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</si>
  <si>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</si>
  <si>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</si>
  <si>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</si>
  <si>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</si>
  <si>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</si>
  <si>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</si>
  <si>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</si>
  <si>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</si>
  <si>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</si>
  <si>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</si>
  <si>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</si>
  <si>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</si>
  <si>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</si>
  <si>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</si>
  <si>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</si>
  <si>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</si>
  <si>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</si>
  <si>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</si>
  <si>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</si>
  <si>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</si>
  <si>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</si>
  <si>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</si>
  <si>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</si>
  <si>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</si>
  <si>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</si>
  <si>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</si>
  <si>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</si>
  <si>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</si>
  <si>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</si>
  <si>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</si>
  <si>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</si>
  <si>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</si>
  <si>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</si>
  <si>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</si>
  <si>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</si>
  <si>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</si>
  <si>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</si>
  <si>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</si>
  <si>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</si>
  <si>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</si>
  <si>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</si>
  <si>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</si>
  <si>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</si>
  <si>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</si>
  <si>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</si>
  <si>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</si>
  <si>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</si>
  <si>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</si>
  <si>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</si>
  <si>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</si>
  <si>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</si>
  <si>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</si>
  <si>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</si>
  <si>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</si>
  <si>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</si>
  <si>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</si>
  <si>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</si>
  <si>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</si>
  <si>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</si>
  <si>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</si>
  <si>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</si>
  <si>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</si>
  <si>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</si>
  <si>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</si>
  <si>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</si>
  <si>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</si>
  <si>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</si>
  <si>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</si>
  <si>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</si>
  <si>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</si>
  <si>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</si>
  <si>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</si>
  <si>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</si>
  <si>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</si>
  <si>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</si>
  <si>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</si>
  <si>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</si>
  <si>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</si>
  <si>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</si>
  <si>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</si>
  <si>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</si>
  <si>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</si>
  <si>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</si>
  <si>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</si>
  <si>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</si>
  <si>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</si>
  <si>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</si>
  <si>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</si>
  <si>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</si>
  <si>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</si>
  <si>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</si>
  <si>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</si>
  <si>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</si>
  <si>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</si>
  <si>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</si>
  <si>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</si>
  <si>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</si>
  <si>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</si>
  <si>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</si>
  <si>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</si>
  <si>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</si>
  <si>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</si>
  <si>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</si>
  <si>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</si>
  <si>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</si>
  <si>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</si>
  <si>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</si>
  <si>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</si>
  <si>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</si>
  <si>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</si>
  <si>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</si>
  <si>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</si>
  <si>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</si>
  <si>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</si>
  <si>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</si>
  <si>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</si>
  <si>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</si>
  <si>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</si>
  <si>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</si>
  <si>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</si>
  <si>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</si>
  <si>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</si>
  <si>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</si>
  <si>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</si>
  <si>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</si>
  <si>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</si>
  <si>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</si>
  <si>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</si>
  <si>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</si>
  <si>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</si>
  <si>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</si>
  <si>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</si>
  <si>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</si>
  <si>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</si>
  <si>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</si>
  <si>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</si>
  <si>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</si>
  <si>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</si>
  <si>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</si>
  <si>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</si>
  <si>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</si>
  <si>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</si>
  <si>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</si>
  <si>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</si>
  <si>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</si>
  <si>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</si>
  <si>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</si>
  <si>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</si>
  <si>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</si>
  <si>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</si>
  <si>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</si>
  <si>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</si>
  <si>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</si>
  <si>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</si>
  <si>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</si>
  <si>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</si>
  <si>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</si>
  <si>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</si>
  <si>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</si>
  <si>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</si>
  <si>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</si>
  <si>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</si>
  <si>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</si>
  <si>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</si>
  <si>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</si>
  <si>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</si>
  <si>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</si>
  <si>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</si>
  <si>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</si>
  <si>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</si>
  <si>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</si>
  <si>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</si>
  <si>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</si>
  <si>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</si>
  <si>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</si>
  <si>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</si>
  <si>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</si>
  <si>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</si>
  <si>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</si>
  <si>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</si>
  <si>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</si>
  <si>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</si>
  <si>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</si>
  <si>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</si>
  <si>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</si>
  <si>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</si>
  <si>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</si>
  <si>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</si>
  <si>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</si>
  <si>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</si>
  <si>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</si>
  <si>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</si>
  <si>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</si>
  <si>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</si>
  <si>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</si>
  <si>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</si>
  <si>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</si>
  <si>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</si>
  <si>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</si>
  <si>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</si>
  <si>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</si>
  <si>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</si>
  <si>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</si>
  <si>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</si>
  <si>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</si>
  <si>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</si>
  <si>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</si>
  <si>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</si>
  <si>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</si>
  <si>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</si>
  <si>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</si>
  <si>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</si>
  <si>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</si>
  <si>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</si>
  <si>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</si>
  <si>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</si>
  <si>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</si>
  <si>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</si>
  <si>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</si>
  <si>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</si>
  <si>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</si>
  <si>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</si>
  <si>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</si>
  <si>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</si>
  <si>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</si>
  <si>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</si>
  <si>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</si>
  <si>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</si>
  <si>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</si>
  <si>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</si>
  <si>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</si>
  <si>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</si>
  <si>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</si>
  <si>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</si>
  <si>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</si>
  <si>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</si>
  <si>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</si>
  <si>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</si>
  <si>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</si>
  <si>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</si>
  <si>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</si>
  <si>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</si>
  <si>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</si>
  <si>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</si>
  <si>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</si>
  <si>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</si>
  <si>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</si>
  <si>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</si>
  <si>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</si>
  <si>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</si>
  <si>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</si>
  <si>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</si>
  <si>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</si>
  <si>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</si>
  <si>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</si>
  <si>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</si>
  <si>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</si>
  <si>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</si>
  <si>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</si>
  <si>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</si>
  <si>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</si>
  <si>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</si>
  <si>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</si>
  <si>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</si>
  <si>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</si>
  <si>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</si>
  <si>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</si>
  <si>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</si>
  <si>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</si>
  <si>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</si>
  <si>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</si>
  <si>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</si>
  <si>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</si>
  <si>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</si>
  <si>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</si>
  <si>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</si>
  <si>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</si>
  <si>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</si>
  <si>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</si>
  <si>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</si>
  <si>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</si>
  <si>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</si>
  <si>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</si>
  <si>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</si>
  <si>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</si>
  <si>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</si>
  <si>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</si>
  <si>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</si>
  <si>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</si>
  <si>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</si>
  <si>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</si>
  <si>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</si>
  <si>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</si>
  <si>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</si>
  <si>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</si>
  <si>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</si>
  <si>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</si>
  <si>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</si>
  <si>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</si>
  <si>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</si>
  <si>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</si>
  <si>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</si>
  <si>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</si>
  <si>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</si>
  <si>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</si>
  <si>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</si>
  <si>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</si>
  <si>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</si>
  <si>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</si>
  <si>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</si>
  <si>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</si>
  <si>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</si>
  <si>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</si>
  <si>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</si>
  <si>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</si>
  <si>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</si>
  <si>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</si>
  <si>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</si>
  <si>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</si>
  <si>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</si>
  <si>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</si>
  <si>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</si>
  <si>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</si>
  <si>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</si>
  <si>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</si>
  <si>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</si>
  <si>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</si>
  <si>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</si>
  <si>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</si>
  <si>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</si>
  <si>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</si>
  <si>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</si>
  <si>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</si>
  <si>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</si>
  <si>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</si>
  <si>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</si>
  <si>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</si>
  <si>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</si>
  <si>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</si>
  <si>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</si>
  <si>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</si>
  <si>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</si>
  <si>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</si>
  <si>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</si>
  <si>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</si>
  <si>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</si>
  <si>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</si>
  <si>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</si>
  <si>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</si>
  <si>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</si>
  <si>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</si>
  <si>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</si>
  <si>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</si>
  <si>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</si>
  <si>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</si>
  <si>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</si>
  <si>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</si>
  <si>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</si>
  <si>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</si>
  <si>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</si>
  <si>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</si>
  <si>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</si>
  <si>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</si>
  <si>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</si>
  <si>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</si>
  <si>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</si>
  <si>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</si>
  <si>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</si>
  <si>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</si>
  <si>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</si>
  <si>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</si>
  <si>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</si>
  <si>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</si>
  <si>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</si>
  <si>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</si>
  <si>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</si>
  <si>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</si>
  <si>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</si>
  <si>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</si>
  <si>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</si>
  <si>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</si>
  <si>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</si>
  <si>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</si>
  <si>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</si>
  <si>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</si>
  <si>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</si>
  <si>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</si>
  <si>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</si>
  <si>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</si>
  <si>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</si>
  <si>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</si>
  <si>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</si>
  <si>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</si>
  <si>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</si>
  <si>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</si>
  <si>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</si>
  <si>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</si>
  <si>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</si>
  <si>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</si>
  <si>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</si>
  <si>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</si>
  <si>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</si>
  <si>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</si>
  <si>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</si>
  <si>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</si>
  <si>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</si>
  <si>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</si>
  <si>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</si>
  <si>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</si>
  <si>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</si>
  <si>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</si>
  <si>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</si>
  <si>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</si>
  <si>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</si>
  <si>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</si>
  <si>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</si>
  <si>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</si>
  <si>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</si>
  <si>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</si>
  <si>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</si>
  <si>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</si>
  <si>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</si>
  <si>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</si>
  <si>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</si>
  <si>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</si>
  <si>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</si>
  <si>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</si>
  <si>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</si>
  <si>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</si>
  <si>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</si>
  <si>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</si>
  <si>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</si>
  <si>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</si>
  <si>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</si>
  <si>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</si>
  <si>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</si>
  <si>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</si>
  <si>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</si>
  <si>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</si>
  <si>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</si>
  <si>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</si>
  <si>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</si>
  <si>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</si>
  <si>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</si>
  <si>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</si>
  <si>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</si>
  <si>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</si>
  <si>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</si>
  <si>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</si>
  <si>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</si>
  <si>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</si>
  <si>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</si>
  <si>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</si>
  <si>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</si>
  <si>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</si>
  <si>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</si>
  <si>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</si>
  <si>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</si>
  <si>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</si>
  <si>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</si>
  <si>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</si>
  <si>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</si>
  <si>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</si>
  <si>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</si>
  <si>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</si>
  <si>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</si>
  <si>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</si>
  <si>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</si>
  <si>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</si>
  <si>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</si>
  <si>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</si>
  <si>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</si>
  <si>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</si>
  <si>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</si>
  <si>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</si>
  <si>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</si>
  <si>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</si>
  <si>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</si>
  <si>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</si>
  <si>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</si>
  <si>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</si>
  <si>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</si>
  <si>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</si>
  <si>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</si>
  <si>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</si>
  <si>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</si>
  <si>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</si>
  <si>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</si>
  <si>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</si>
  <si>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</si>
  <si>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</si>
  <si>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</si>
  <si>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</si>
  <si>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</si>
  <si>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</si>
  <si>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</si>
  <si>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</si>
  <si>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</si>
  <si>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</si>
  <si>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</si>
  <si>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</si>
  <si>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</si>
  <si>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</si>
  <si>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</si>
  <si>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</si>
  <si>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</si>
  <si>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</si>
  <si>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</si>
  <si>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</si>
  <si>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</si>
  <si>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</si>
  <si>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</si>
  <si>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</si>
  <si>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</si>
  <si>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</si>
  <si>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</si>
  <si>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</si>
  <si>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</si>
  <si>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</si>
  <si>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</si>
  <si>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</si>
  <si>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</si>
  <si>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</si>
  <si>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</si>
  <si>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</si>
  <si>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</si>
  <si>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</si>
  <si>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</si>
  <si>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</si>
  <si>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</si>
  <si>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</si>
  <si>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</si>
  <si>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</si>
  <si>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</si>
  <si>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</si>
  <si>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</si>
  <si>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</si>
  <si>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</si>
  <si>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</si>
  <si>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</si>
  <si>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</si>
  <si>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</si>
  <si>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</si>
  <si>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</si>
  <si>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</si>
  <si>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</si>
  <si>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</si>
  <si>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</si>
  <si>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</si>
  <si>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</si>
  <si>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</si>
  <si>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</si>
  <si>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</si>
  <si>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</si>
  <si>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</si>
  <si>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</si>
  <si>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</si>
  <si>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</si>
  <si>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</si>
  <si>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</si>
  <si>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</si>
  <si>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</si>
  <si>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</si>
  <si>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</si>
  <si>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</si>
  <si>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</si>
  <si>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</si>
  <si>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</si>
  <si>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</si>
  <si>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</si>
  <si>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</si>
  <si>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</si>
  <si>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</si>
  <si>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</si>
  <si>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</si>
  <si>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</si>
  <si>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</si>
  <si>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</si>
  <si>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</si>
  <si>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</si>
  <si>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</si>
  <si>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</si>
  <si>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</si>
  <si>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</si>
  <si>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</si>
  <si>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</si>
  <si>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</si>
  <si>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</si>
  <si>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</si>
  <si>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</si>
  <si>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</si>
  <si>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</si>
  <si>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</si>
  <si>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</si>
  <si>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</si>
  <si>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</si>
  <si>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</si>
  <si>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</si>
  <si>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</si>
  <si>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</si>
  <si>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</si>
  <si>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</si>
  <si>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</si>
  <si>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</si>
  <si>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</si>
  <si>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</si>
  <si>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</si>
  <si>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</si>
  <si>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</si>
  <si>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</si>
  <si>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</si>
  <si>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</si>
  <si>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</si>
  <si>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</si>
  <si>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</si>
  <si>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</si>
  <si>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</si>
  <si>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</si>
  <si>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</si>
  <si>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</si>
  <si>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</si>
  <si>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</si>
  <si>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</si>
  <si>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</si>
  <si>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</si>
  <si>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</si>
  <si>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</si>
  <si>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</si>
  <si>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</si>
  <si>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</si>
  <si>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</si>
  <si>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</si>
  <si>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</si>
  <si>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</si>
  <si>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</si>
  <si>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</si>
  <si>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</si>
  <si>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</si>
  <si>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</si>
  <si>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</si>
  <si>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</si>
  <si>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</si>
  <si>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</si>
  <si>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</si>
  <si>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</si>
  <si>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</si>
  <si>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</si>
  <si>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</si>
  <si>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</si>
  <si>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</si>
  <si>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</si>
  <si>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</si>
  <si>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</si>
  <si>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</si>
  <si>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</si>
  <si>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</si>
  <si>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</si>
  <si>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</si>
  <si>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</si>
  <si>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</si>
  <si>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</si>
  <si>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</si>
  <si>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</si>
  <si>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</si>
  <si>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</si>
  <si>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</si>
  <si>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</si>
  <si>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</si>
  <si>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</si>
  <si>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</si>
  <si>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</si>
  <si>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</si>
  <si>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</si>
  <si>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</si>
  <si>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</si>
  <si>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</si>
  <si>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</si>
  <si>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</si>
  <si>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</si>
  <si>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</si>
  <si>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</si>
  <si>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</si>
  <si>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</si>
  <si>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</si>
  <si>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</si>
  <si>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</si>
  <si>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</si>
  <si>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</si>
  <si>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</si>
  <si>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</si>
  <si>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</si>
  <si>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</si>
  <si>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</si>
  <si>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</si>
  <si>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</si>
  <si>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</si>
  <si>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</si>
  <si>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</si>
  <si>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</si>
  <si>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</si>
  <si>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</si>
  <si>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</si>
  <si>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</si>
  <si>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</si>
  <si>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</si>
  <si>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</si>
  <si>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</si>
  <si>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</si>
  <si>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</si>
  <si>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</si>
  <si>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</si>
  <si>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</si>
  <si>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</si>
  <si>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</si>
  <si>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</si>
  <si>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</si>
  <si>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</si>
  <si>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</si>
  <si>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</si>
  <si>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</si>
  <si>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</si>
  <si>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</si>
  <si>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</si>
  <si>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</si>
  <si>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</si>
  <si>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</si>
  <si>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</si>
  <si>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</si>
  <si>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</si>
  <si>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</si>
  <si>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</si>
  <si>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</si>
  <si>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</si>
  <si>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</si>
  <si>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</si>
  <si>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</si>
  <si>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</si>
  <si>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</si>
  <si>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</si>
  <si>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</si>
  <si>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</si>
  <si>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</si>
  <si>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</si>
  <si>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</si>
  <si>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</si>
  <si>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</si>
  <si>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</si>
  <si>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</si>
  <si>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</si>
  <si>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</si>
  <si>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</si>
  <si>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</si>
  <si>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</si>
  <si>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</si>
  <si>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</si>
  <si>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</si>
  <si>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</si>
  <si>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</si>
  <si>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</si>
  <si>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</si>
  <si>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</si>
  <si>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</si>
  <si>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</si>
  <si>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</si>
  <si>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</si>
  <si>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</si>
  <si>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</si>
  <si>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</si>
  <si>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</si>
  <si>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</si>
  <si>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</si>
  <si>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</si>
  <si>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</si>
  <si>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</si>
  <si>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</si>
  <si>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</si>
  <si>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</si>
  <si>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</si>
  <si>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</si>
  <si>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</si>
  <si>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</si>
  <si>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</si>
  <si>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</si>
  <si>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</si>
  <si>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</si>
  <si>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</si>
  <si>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</si>
  <si>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</si>
  <si>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</si>
  <si>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</si>
  <si>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</si>
  <si>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</si>
  <si>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</si>
  <si>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</si>
  <si>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</si>
  <si>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</si>
  <si>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</si>
  <si>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</si>
  <si>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</si>
  <si>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</si>
  <si>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</si>
  <si>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</si>
  <si>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</si>
  <si>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</si>
  <si>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</si>
  <si>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</si>
  <si>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</si>
  <si>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</si>
  <si>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</si>
  <si>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</si>
  <si>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</si>
  <si>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</si>
  <si>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</si>
  <si>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</si>
  <si>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</si>
  <si>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</si>
  <si>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</si>
  <si>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</si>
  <si>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</si>
  <si>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</si>
  <si>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</si>
  <si>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</si>
  <si>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</si>
  <si>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</si>
  <si>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</si>
  <si>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</si>
  <si>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</si>
  <si>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</si>
  <si>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</si>
  <si>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</si>
  <si>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</si>
  <si>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</si>
  <si>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</si>
  <si>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</si>
  <si>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</si>
  <si>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</si>
  <si>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</si>
  <si>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</si>
  <si>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</si>
  <si>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</si>
  <si>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</si>
  <si>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</si>
  <si>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</si>
  <si>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</si>
  <si>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</si>
  <si>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</si>
  <si>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</si>
  <si>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</si>
  <si>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</si>
  <si>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</si>
  <si>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</si>
  <si>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</si>
  <si>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</si>
  <si>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</si>
  <si>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</si>
  <si>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</si>
  <si>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</si>
  <si>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</si>
  <si>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</si>
  <si>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</si>
  <si>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</si>
  <si>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</si>
  <si>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</si>
  <si>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</si>
  <si>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</si>
  <si>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</si>
  <si>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</si>
  <si>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</si>
  <si>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</si>
  <si>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</si>
  <si>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</si>
  <si>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</si>
  <si>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</si>
  <si>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</si>
  <si>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</si>
  <si>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</si>
  <si>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</si>
  <si>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</si>
  <si>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</si>
  <si>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</si>
  <si>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</si>
  <si>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</si>
  <si>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</si>
  <si>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</si>
  <si>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</si>
  <si>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</si>
  <si>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</si>
  <si>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</si>
  <si>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</si>
  <si>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</si>
  <si>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</si>
  <si>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</si>
  <si>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</si>
  <si>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</si>
  <si>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</si>
  <si>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</si>
  <si>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</si>
  <si>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</si>
  <si>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</si>
  <si>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</si>
  <si>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</si>
  <si>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</si>
  <si>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</si>
  <si>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</si>
  <si>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</si>
  <si>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</si>
  <si>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</si>
  <si>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</si>
  <si>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</si>
  <si>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</si>
  <si>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</si>
  <si>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</si>
  <si>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</si>
  <si>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</si>
  <si>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</si>
  <si>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</si>
  <si>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</si>
  <si>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</si>
  <si>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</si>
  <si>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</si>
  <si>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</si>
  <si>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</si>
  <si>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</si>
  <si>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</si>
  <si>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</si>
  <si>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</si>
  <si>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</si>
  <si>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</si>
  <si>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</si>
  <si>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</si>
  <si>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</si>
  <si>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</si>
  <si>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</si>
  <si>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</si>
  <si>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</si>
  <si>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</si>
  <si>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</si>
  <si>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</si>
  <si>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</si>
  <si>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</si>
  <si>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</si>
  <si>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</si>
  <si>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</si>
  <si>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</si>
  <si>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</si>
  <si>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</si>
  <si>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</si>
  <si>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</si>
  <si>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</si>
  <si>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</si>
  <si>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</si>
  <si>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</si>
  <si>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</si>
  <si>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</si>
  <si>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</si>
  <si>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</si>
  <si>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</si>
  <si>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</si>
  <si>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</si>
  <si>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</si>
  <si>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</si>
  <si>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</si>
  <si>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</si>
  <si>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</si>
  <si>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</si>
  <si>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</si>
  <si>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</si>
  <si>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</si>
  <si>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</si>
  <si>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</si>
  <si>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</si>
  <si>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</si>
  <si>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</si>
  <si>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</si>
  <si>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</si>
  <si>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</si>
  <si>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</si>
  <si>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</si>
  <si>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</si>
  <si>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</si>
  <si>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</si>
  <si>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</si>
  <si>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</si>
  <si>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</si>
  <si>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</si>
  <si>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</si>
  <si>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</si>
  <si>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</si>
  <si>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</si>
  <si>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</si>
  <si>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</si>
  <si>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</si>
  <si>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</si>
  <si>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</si>
  <si>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</si>
  <si>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</si>
  <si>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</si>
  <si>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</si>
  <si>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</si>
  <si>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</si>
  <si>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</si>
  <si>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</si>
  <si>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</si>
  <si>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</si>
  <si>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</si>
  <si>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</si>
  <si>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</si>
  <si>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</si>
  <si>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</si>
  <si>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</si>
  <si>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</si>
  <si>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</si>
  <si>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</si>
  <si>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</si>
  <si>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</si>
  <si>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</si>
  <si>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</si>
  <si>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</si>
  <si>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</si>
  <si>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</si>
  <si>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</si>
  <si>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</si>
  <si>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</si>
  <si>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</si>
  <si>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</si>
  <si>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</si>
  <si>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</si>
  <si>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</si>
  <si>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</si>
  <si>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</si>
  <si>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</si>
  <si>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</si>
  <si>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</si>
  <si>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</si>
  <si>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</si>
  <si>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</si>
  <si>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</si>
  <si>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</si>
  <si>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</si>
  <si>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</si>
  <si>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</si>
  <si>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</si>
  <si>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</si>
  <si>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</si>
  <si>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</si>
  <si>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</si>
  <si>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</si>
  <si>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</si>
  <si>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</si>
  <si>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</si>
  <si>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</si>
  <si>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</si>
  <si>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</si>
  <si>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</si>
  <si>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</si>
  <si>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</si>
  <si>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</si>
  <si>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</si>
  <si>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</si>
  <si>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</si>
  <si>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</si>
  <si>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</si>
  <si>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</si>
  <si>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</si>
  <si>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</si>
  <si>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</si>
  <si>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</si>
  <si>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</si>
  <si>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</si>
  <si>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</si>
  <si>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</si>
  <si>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</si>
  <si>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</si>
  <si>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</si>
  <si>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</si>
  <si>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</si>
  <si>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</si>
  <si>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</si>
  <si>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</si>
  <si>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</si>
  <si>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</si>
  <si>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</si>
  <si>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</si>
  <si>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</si>
  <si>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</si>
  <si>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</si>
  <si>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</si>
  <si>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</si>
  <si>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</si>
  <si>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</si>
  <si>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</si>
  <si>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</si>
  <si>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</si>
  <si>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</si>
  <si>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</si>
  <si>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</si>
  <si>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</si>
  <si>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</si>
  <si>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</si>
  <si>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</si>
  <si>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</si>
  <si>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</si>
  <si>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</si>
  <si>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</si>
  <si>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</si>
  <si>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</si>
  <si>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</si>
  <si>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</si>
  <si>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</si>
  <si>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</si>
  <si>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</si>
  <si>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</si>
  <si>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</si>
  <si>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</si>
  <si>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</si>
  <si>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</si>
  <si>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</si>
  <si>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</si>
  <si>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</si>
  <si>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</si>
  <si>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</si>
  <si>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</si>
  <si>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</si>
  <si>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</si>
  <si>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</si>
  <si>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</si>
  <si>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</si>
  <si>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</si>
  <si>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</si>
  <si>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</si>
  <si>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</si>
  <si>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</si>
  <si>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</si>
  <si>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</si>
  <si>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</si>
  <si>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</si>
  <si>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</si>
  <si>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</si>
  <si>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</si>
  <si>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</si>
  <si>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</si>
  <si>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</si>
  <si>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</si>
  <si>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</si>
  <si>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</si>
  <si>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</si>
  <si>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</si>
  <si>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</si>
  <si>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</si>
  <si>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</si>
  <si>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</si>
  <si>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</si>
  <si>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</si>
  <si>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</si>
  <si>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</si>
  <si>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</si>
  <si>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</si>
  <si>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</si>
  <si>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</si>
  <si>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</si>
  <si>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</si>
  <si>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</si>
  <si>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</si>
  <si>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</si>
  <si>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</si>
  <si>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</si>
  <si>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</si>
  <si>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</si>
  <si>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</si>
  <si>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</si>
  <si>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</si>
  <si>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</si>
  <si>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</si>
  <si>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</si>
  <si>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</si>
  <si>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</si>
  <si>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</si>
  <si>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</si>
  <si>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</si>
  <si>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</si>
  <si>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</si>
  <si>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</si>
  <si>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</si>
  <si>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</si>
  <si>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</si>
  <si>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</si>
  <si>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</si>
  <si>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</si>
  <si>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</si>
  <si>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</si>
  <si>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</si>
  <si>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</si>
  <si>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</si>
  <si>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</si>
  <si>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</si>
  <si>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</si>
  <si>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</si>
  <si>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</si>
  <si>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</si>
  <si>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</si>
  <si>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</si>
  <si>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</si>
  <si>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</si>
  <si>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</si>
  <si>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</si>
  <si>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</si>
  <si>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</si>
  <si>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</si>
  <si>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</si>
  <si>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</si>
  <si>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</si>
  <si>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</si>
  <si>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</si>
  <si>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</si>
  <si>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</si>
  <si>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</si>
  <si>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</si>
  <si>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</si>
  <si>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</si>
  <si>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</si>
  <si>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</si>
  <si>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</si>
  <si>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</si>
  <si>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</si>
  <si>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</si>
  <si>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</si>
  <si>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</si>
  <si>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</si>
  <si>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</si>
  <si>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</si>
  <si>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</si>
  <si>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</si>
  <si>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</si>
  <si>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</si>
  <si>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</si>
  <si>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</si>
  <si>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</si>
  <si>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</si>
  <si>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</si>
  <si>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</si>
  <si>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</si>
  <si>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</si>
  <si>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</si>
  <si>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</si>
  <si>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</si>
  <si>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</si>
  <si>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</si>
  <si>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</si>
  <si>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</si>
  <si>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</si>
  <si>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</si>
  <si>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</si>
  <si>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</si>
  <si>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</si>
  <si>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</si>
  <si>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</si>
  <si>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</si>
  <si>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</si>
  <si>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</si>
  <si>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</si>
  <si>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</si>
  <si>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</si>
  <si>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</si>
  <si>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</si>
  <si>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</si>
  <si>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</si>
  <si>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</si>
  <si>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</si>
  <si>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</si>
  <si>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</si>
  <si>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</si>
  <si>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</si>
  <si>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</si>
  <si>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</si>
  <si>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</si>
  <si>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</si>
  <si>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</si>
  <si>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</si>
  <si>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</si>
  <si>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</si>
  <si>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</si>
  <si>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</si>
  <si>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</si>
  <si>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</si>
  <si>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</si>
  <si>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</si>
  <si>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</si>
  <si>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</si>
  <si>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</si>
  <si>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</si>
  <si>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</si>
  <si>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</si>
  <si>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</si>
  <si>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</si>
  <si>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</si>
  <si>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</si>
  <si>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</si>
  <si>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</si>
  <si>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</si>
  <si>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</si>
  <si>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</si>
  <si>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</si>
  <si>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</si>
  <si>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</si>
  <si>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</si>
  <si>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</si>
  <si>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</si>
  <si>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</si>
  <si>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</si>
  <si>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</si>
  <si>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</si>
  <si>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</si>
  <si>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</si>
  <si>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</si>
  <si>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</si>
  <si>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</si>
  <si>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</si>
  <si>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</si>
  <si>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</si>
  <si>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</si>
  <si>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</si>
  <si>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</si>
  <si>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</si>
  <si>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</si>
  <si>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</si>
  <si>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</si>
  <si>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</si>
  <si>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</si>
  <si>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</si>
  <si>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</si>
  <si>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</si>
  <si>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</si>
  <si>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</si>
  <si>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</si>
  <si>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</si>
  <si>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</si>
  <si>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</si>
  <si>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</si>
  <si>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</si>
  <si>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</si>
  <si>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</si>
  <si>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</si>
  <si>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</si>
  <si>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</si>
  <si>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</si>
  <si>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</si>
  <si>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</si>
  <si>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</si>
  <si>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</si>
  <si>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</si>
  <si>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</si>
  <si>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</si>
  <si>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</si>
  <si>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</si>
  <si>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</si>
  <si>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</si>
  <si>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</si>
  <si>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</si>
  <si>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</si>
  <si>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</si>
  <si>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</si>
  <si>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</si>
  <si>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</si>
  <si>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</si>
  <si>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</si>
  <si>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</si>
  <si>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</si>
  <si>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</si>
  <si>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</si>
  <si>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</si>
  <si>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</si>
  <si>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</si>
  <si>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</si>
  <si>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</si>
  <si>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</si>
  <si>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</si>
  <si>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</si>
  <si>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</si>
  <si>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</si>
  <si>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</si>
  <si>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</si>
  <si>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</si>
  <si>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</si>
  <si>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</si>
  <si>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</si>
  <si>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</si>
  <si>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</si>
  <si>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</si>
  <si>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</si>
  <si>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</si>
  <si>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</si>
  <si>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</si>
  <si>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</si>
  <si>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</si>
  <si>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</si>
  <si>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</si>
  <si>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</si>
  <si>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</si>
  <si>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</si>
  <si>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</si>
  <si>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</si>
  <si>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</si>
  <si>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</si>
  <si>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</si>
  <si>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</si>
  <si>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</si>
  <si>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</si>
  <si>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</si>
  <si>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</si>
  <si>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</si>
  <si>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</si>
  <si>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</si>
  <si>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</si>
  <si>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</si>
  <si>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</si>
  <si>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</si>
  <si>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</si>
  <si>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</si>
  <si>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</si>
  <si>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</si>
  <si>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</si>
  <si>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</si>
  <si>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</si>
  <si>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</si>
  <si>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</si>
  <si>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</si>
  <si>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</si>
  <si>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</si>
  <si>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</si>
  <si>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</si>
  <si>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</si>
  <si>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</si>
  <si>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</si>
  <si>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</si>
  <si>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</si>
  <si>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</si>
  <si>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</si>
  <si>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</si>
  <si>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</si>
  <si>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</si>
  <si>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</si>
  <si>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</si>
  <si>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</si>
  <si>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</si>
  <si>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</si>
  <si>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</si>
  <si>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</si>
  <si>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</si>
  <si>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</si>
  <si>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</si>
  <si>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</si>
  <si>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</si>
  <si>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</si>
  <si>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</si>
  <si>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</si>
  <si>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</si>
  <si>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</si>
  <si>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</si>
  <si>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</si>
  <si>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</si>
  <si>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</si>
  <si>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</si>
  <si>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</si>
  <si>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</si>
  <si>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</si>
  <si>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</si>
  <si>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</si>
  <si>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</si>
  <si>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</si>
  <si>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</si>
  <si>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</si>
  <si>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</si>
  <si>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</si>
  <si>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</si>
  <si>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</si>
  <si>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</si>
  <si>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</si>
  <si>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</si>
  <si>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</si>
  <si>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</si>
  <si>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</si>
  <si>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</si>
  <si>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</si>
  <si>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</si>
  <si>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</si>
  <si>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</si>
  <si>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</si>
  <si>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</si>
  <si>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</si>
  <si>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</si>
  <si>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</si>
  <si>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</si>
  <si>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</si>
  <si>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</si>
  <si>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</si>
  <si>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</si>
  <si>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</si>
  <si>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</si>
  <si>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</si>
  <si>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</si>
  <si>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</si>
  <si>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</si>
  <si>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</si>
  <si>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</si>
  <si>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</si>
  <si>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</si>
  <si>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</si>
  <si>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</si>
  <si>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</si>
  <si>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</si>
  <si>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</si>
  <si>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</si>
  <si>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</si>
  <si>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</si>
  <si>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</si>
  <si>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</si>
  <si>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</si>
  <si>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</si>
  <si>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</si>
  <si>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</si>
  <si>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</si>
  <si>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</si>
  <si>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</si>
  <si>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</si>
  <si>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</si>
  <si>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</si>
  <si>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</si>
  <si>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</si>
  <si>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</si>
  <si>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</si>
  <si>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</si>
  <si>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</si>
  <si>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</si>
  <si>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</si>
  <si>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</si>
  <si>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</si>
  <si>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</si>
  <si>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</si>
  <si>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</si>
  <si>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</si>
  <si>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</si>
  <si>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</si>
  <si>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</si>
  <si>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</si>
  <si>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</si>
  <si>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</si>
  <si>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</si>
  <si>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</si>
  <si>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</si>
  <si>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</si>
  <si>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</si>
  <si>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</si>
  <si>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</si>
  <si>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</si>
  <si>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</si>
  <si>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</si>
  <si>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</si>
  <si>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</si>
  <si>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</si>
  <si>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</si>
  <si>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</si>
  <si>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</si>
  <si>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</si>
  <si>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</si>
  <si>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</si>
  <si>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</si>
  <si>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</si>
  <si>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</si>
  <si>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</si>
  <si>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</si>
  <si>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</si>
  <si>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</si>
  <si>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</si>
  <si>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</si>
  <si>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</si>
  <si>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</si>
  <si>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</si>
  <si>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</si>
  <si>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</si>
  <si>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</si>
  <si>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Video Games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</si>
  <si>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</si>
  <si>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</si>
  <si>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</si>
  <si>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</si>
  <si>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</si>
  <si>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</si>
  <si>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</si>
  <si>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</si>
  <si>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Food Trucks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</si>
</sst>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A-4C38-8BDA-8EA2273932E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9A-4C38-8BDA-8EA2273932E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9A-4C38-8BDA-8EA2273932E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9A-4C38-8BDA-8EA227393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4211840"/>
        <c:axId val="424213920"/>
      </c:barChart>
      <c:catAx>
        <c:axId val="42421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13920"/>
        <c:crosses val="autoZero"/>
        <c:auto val="1"/>
        <c:lblAlgn val="ctr"/>
        <c:lblOffset val="100"/>
        <c:noMultiLvlLbl val="0"/>
      </c:catAx>
      <c:valAx>
        <c:axId val="4242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1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83-49C7-9ED3-16C24E2653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83-49C7-9ED3-16C24E2653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83-49C7-9ED3-16C24E265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8467376"/>
        <c:axId val="228474032"/>
      </c:barChart>
      <c:catAx>
        <c:axId val="22846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474032"/>
        <c:crosses val="autoZero"/>
        <c:auto val="1"/>
        <c:lblAlgn val="ctr"/>
        <c:lblOffset val="100"/>
        <c:noMultiLvlLbl val="0"/>
      </c:catAx>
      <c:valAx>
        <c:axId val="22847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4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B-423A-AE0D-1B7BF1D60E5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B-423A-AE0D-1B7BF1D60E5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B-423A-AE0D-1B7BF1D60E5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DB-423A-AE0D-1B7BF1D60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009360"/>
        <c:axId val="231011856"/>
      </c:lineChart>
      <c:catAx>
        <c:axId val="23100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011856"/>
        <c:crosses val="autoZero"/>
        <c:auto val="1"/>
        <c:lblAlgn val="ctr"/>
        <c:lblOffset val="100"/>
        <c:noMultiLvlLbl val="0"/>
      </c:catAx>
      <c:valAx>
        <c:axId val="23101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00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Musicals 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 Goal vs Pledged</a:t>
          </a:r>
        </a:p>
      </cx:txPr>
    </cx:title>
    <cx:plotArea>
      <cx:plotAreaRegion>
        <cx:series layoutId="boxWhisker" uniqueId="{491BD14C-ECC9-441B-9123-BA0C46F00E8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3ABDC6B-5831-4A8E-B473-1BCF44D4CE2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22B6F6-9543-4750-AD88-F12C8A722E87}">
  <sheetPr/>
  <sheetViews>
    <sheetView tabSelected="1"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6C3DF4-C87B-4FBA-AFBC-87FF734AD5D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E0C60E0-9192-4FDA-98BB-F9699F770D7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</xdr:row>
      <xdr:rowOff>185737</xdr:rowOff>
    </xdr:from>
    <xdr:to>
      <xdr:col>14</xdr:col>
      <xdr:colOff>352425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885D98-E8E3-4E8B-A880-D6295B97A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42861</xdr:rowOff>
    </xdr:from>
    <xdr:to>
      <xdr:col>18</xdr:col>
      <xdr:colOff>142875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65AE3-FDF2-46CC-BD50-9326D3232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42862</xdr:rowOff>
    </xdr:from>
    <xdr:to>
      <xdr:col>14</xdr:col>
      <xdr:colOff>342900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4C4E5-6E45-4A93-BCCC-63233369F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ctor reyes" refreshedDate="44452.03221701389" createdVersion="7" refreshedVersion="7" minRefreshableVersion="3" recordCount="4114" xr:uid="{253E7E58-2A09-4317-967C-4C1FF8101DE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ctor reyes" refreshedDate="44452.032461805553" createdVersion="7" refreshedVersion="7" minRefreshableVersion="3" recordCount="4114" xr:uid="{5EA58710-8CB2-4A10-90D2-9B4492D760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5953D-6F19-481C-B147-FEEF9007B13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058B9-8CF8-43FF-A6D1-DEB51B270CF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3D0B6-534C-4482-869B-E263E9925764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124" sqref="B4124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75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customWidth="1"/>
    <col min="10" max="10" width="12.140625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3.28515625" bestFit="1" customWidth="1"/>
    <col min="16" max="16" width="17.28515625" bestFit="1" customWidth="1"/>
    <col min="17" max="17" width="28" bestFit="1" customWidth="1"/>
    <col min="18" max="18" width="17" customWidth="1"/>
    <col min="19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30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3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30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3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3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4">
        <f t="shared" si="2"/>
        <v>42468.94458333333</v>
      </c>
      <c r="T10" s="14">
        <f t="shared" si="3"/>
        <v>42475.875</v>
      </c>
    </row>
    <row r="11" spans="1:20" ht="30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3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3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4">
        <f t="shared" si="2"/>
        <v>42572.778495370367</v>
      </c>
      <c r="T13" s="14">
        <f t="shared" si="3"/>
        <v>42604.125</v>
      </c>
    </row>
    <row r="14" spans="1:20" ht="3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4">
        <f t="shared" si="2"/>
        <v>41791.713252314818</v>
      </c>
      <c r="T14" s="14">
        <f t="shared" si="3"/>
        <v>41836.125</v>
      </c>
    </row>
    <row r="15" spans="1:20" ht="30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30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3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3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30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3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30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30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30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3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30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30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3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30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30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3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3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3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0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4">
        <f t="shared" si="2"/>
        <v>42098.291828703703</v>
      </c>
      <c r="T37" s="14">
        <f t="shared" si="3"/>
        <v>42122</v>
      </c>
    </row>
    <row r="38" spans="1:2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3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30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3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3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3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3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3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4">
        <f t="shared" si="2"/>
        <v>41802.790347222224</v>
      </c>
      <c r="T45" s="14">
        <f t="shared" si="3"/>
        <v>41833</v>
      </c>
    </row>
    <row r="46" spans="1:20" ht="3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30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30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3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3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30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3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30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3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30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0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3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0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3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4">
        <f t="shared" si="2"/>
        <v>42230.23583333334</v>
      </c>
      <c r="T61" s="14">
        <f t="shared" si="3"/>
        <v>42261.875</v>
      </c>
    </row>
    <row r="62" spans="1:20" ht="30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4">
        <f t="shared" si="2"/>
        <v>41701.901817129627</v>
      </c>
      <c r="T62" s="14">
        <f t="shared" si="3"/>
        <v>41721</v>
      </c>
    </row>
    <row r="63" spans="1:20" ht="3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3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30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3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s="10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0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s="10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s="10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30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s="10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3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s="1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3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s="10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3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s="10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30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s="10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3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s="10" t="s">
        <v>8310</v>
      </c>
      <c r="S74" s="14">
        <f t="shared" si="6"/>
        <v>41208.010196759256</v>
      </c>
      <c r="T74" s="14">
        <f t="shared" si="7"/>
        <v>41228</v>
      </c>
    </row>
    <row r="75" spans="1:20" ht="3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s="10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3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s="10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30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s="10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3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s="10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30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s="10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0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s="1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30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s="10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30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s="10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3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s="10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3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s="10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3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s="10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30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s="10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3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s="10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s="10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30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s="10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3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s="1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30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s="10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s="10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30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s="10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3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s="10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3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s="10" t="s">
        <v>8310</v>
      </c>
      <c r="S95" s="14">
        <f t="shared" si="6"/>
        <v>41065.858067129629</v>
      </c>
      <c r="T95" s="14">
        <f t="shared" si="7"/>
        <v>41093.875</v>
      </c>
    </row>
    <row r="96" spans="1:20" ht="30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s="10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3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s="10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3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s="10" t="s">
        <v>8310</v>
      </c>
      <c r="S98" s="14">
        <f t="shared" si="6"/>
        <v>40324.662511574075</v>
      </c>
      <c r="T98" s="14">
        <f t="shared" si="7"/>
        <v>40391.125</v>
      </c>
    </row>
    <row r="99" spans="1:20" ht="30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s="10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30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s="1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0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s="10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3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s="10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3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s="10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3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s="10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0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s="10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s="10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30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s="10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s="10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3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s="10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30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s="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30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s="10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30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s="10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30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s="10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3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s="10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s="10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3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s="10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s="10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3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s="10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3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s="10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0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s="1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3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s="10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3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s="10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3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s="10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0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s="10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3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s="10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30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s="10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3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s="10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3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s="10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3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s="10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s="1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3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s="10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3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s="10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s="10" t="s">
        <v>8311</v>
      </c>
      <c r="S133" s="14">
        <f t="shared" si="10"/>
        <v>42541.837511574078</v>
      </c>
      <c r="T133" s="14">
        <f t="shared" si="11"/>
        <v>42557</v>
      </c>
    </row>
    <row r="134" spans="1:20" ht="3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s="10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s="10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s="10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30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s="10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3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s="10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3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s="10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3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s="1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0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s="10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3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s="10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30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s="10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3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s="10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3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s="10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30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s="10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3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s="10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3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s="10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s="10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3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s="1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3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s="10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30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s="10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3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s="10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s="10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30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s="10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0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s="10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3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s="10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3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s="10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30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s="10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3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s="1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5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s="10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3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s="10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3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s="10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30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s="10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3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s="10" t="s">
        <v>8312</v>
      </c>
      <c r="S165" s="14">
        <f t="shared" si="10"/>
        <v>42243.961273148147</v>
      </c>
      <c r="T165" s="14">
        <f t="shared" si="11"/>
        <v>42278</v>
      </c>
    </row>
    <row r="166" spans="1:20" ht="3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s="10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s="10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30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s="10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30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s="10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3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s="1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3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s="10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3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s="10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30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s="10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30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s="10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30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s="10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3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s="10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3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s="10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3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s="10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s="10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0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s="1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s="10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30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s="10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3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s="10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3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s="10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s="10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3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s="10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s="10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3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s="10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0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s="10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3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s="1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3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s="10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s="10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30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s="10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3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s="10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3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s="10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30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s="10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30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s="10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30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s="10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3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s="10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3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s="1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3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s="10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s="10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3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s="10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s="10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3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s="10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3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s="10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30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s="10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30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s="10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30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s="10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3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s="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3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s="10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3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s="10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3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s="10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0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s="10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30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s="10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3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s="10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3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s="10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3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s="10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s="10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3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s="1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0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s="10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30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s="10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s="10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3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s="10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3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s="10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3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s="10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30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s="10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0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s="10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30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s="10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s="1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3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s="10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3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s="10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3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s="10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3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s="10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30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s="10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3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s="10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0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s="10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3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s="10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s="10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3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s="1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30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s="10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3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s="10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3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s="10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30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s="10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30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s="10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3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s="10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3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s="10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30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s="10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4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s="10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3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s="1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3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s="10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3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s="10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30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s="10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30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s="10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3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s="10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30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s="10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s="10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3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s="10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3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s="10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3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s="1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3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s="10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0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s="10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0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s="10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s="10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3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s="10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3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s="10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3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s="10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3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s="10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30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s="10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3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s="1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3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s="10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30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s="10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3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s="10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3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s="10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3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s="10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3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s="10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30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s="10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3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s="10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3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s="10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0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s="1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3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s="10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3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s="10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3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s="10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30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s="10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s="10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3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s="10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30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s="10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3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s="10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s="10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3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s="1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3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s="10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0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s="10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30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s="10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3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s="10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3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s="10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5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s="10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3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s="10" t="s">
        <v>8313</v>
      </c>
      <c r="S297" s="14">
        <f t="shared" si="18"/>
        <v>41519.004733796297</v>
      </c>
      <c r="T297" s="14">
        <f t="shared" si="19"/>
        <v>41579</v>
      </c>
    </row>
    <row r="298" spans="1:20" ht="30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s="10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3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s="10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s="1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3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s="10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3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s="10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30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s="10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3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s="10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30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s="10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s="10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0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s="10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s="10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s="10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3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s="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3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s="10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30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s="10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30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s="10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3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s="10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3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s="10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3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s="10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30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s="10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0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s="10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0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s="10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30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s="1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3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s="10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3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s="10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30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s="10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30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s="10" t="s">
        <v>8313</v>
      </c>
      <c r="S324" s="14">
        <f t="shared" si="22"/>
        <v>42473.57</v>
      </c>
      <c r="T324" s="14">
        <f t="shared" si="23"/>
        <v>42503.57</v>
      </c>
    </row>
    <row r="325" spans="1:20" ht="3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s="10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30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s="10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30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s="10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30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s="10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3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s="10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30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s="1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30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s="10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3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s="10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30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s="10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3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s="10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3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s="10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3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s="10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3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s="10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30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s="10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3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s="10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3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s="1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30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s="10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30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s="10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3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s="10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s="10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3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s="10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3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s="10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30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s="10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3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s="10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3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s="10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3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s="1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0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s="10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30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s="10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3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s="10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3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s="10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3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s="10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3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s="10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0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s="10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0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s="10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3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s="10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30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s="1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30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s="10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3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s="10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3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s="10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3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s="10" t="s">
        <v>8313</v>
      </c>
      <c r="S364" s="14">
        <f t="shared" si="22"/>
        <v>41837.210543981484</v>
      </c>
      <c r="T364" s="14">
        <f t="shared" si="23"/>
        <v>41859</v>
      </c>
    </row>
    <row r="365" spans="1:20" ht="45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s="10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3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s="10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30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s="10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30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s="10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3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s="10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3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s="1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3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s="10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3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s="10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3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s="10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s="10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30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s="10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3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s="10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3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s="10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3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s="10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30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s="10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3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s="1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3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s="10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3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s="10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30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s="10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3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s="10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3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s="10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3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s="10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3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s="10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3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s="10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3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s="10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30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s="1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3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s="10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30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s="10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30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s="10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3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s="10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0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s="10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3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s="10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30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s="10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30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s="10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4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s="10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30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s="1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3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s="10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30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s="10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3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s="10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5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s="10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30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s="10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30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s="10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0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s="10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3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s="10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30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s="10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30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s="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30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s="10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30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s="10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3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s="10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3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s="10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30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s="10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3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s="10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3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s="10" t="s">
        <v>8313</v>
      </c>
      <c r="S417" s="14">
        <f t="shared" si="26"/>
        <v>41904.851875</v>
      </c>
      <c r="T417" s="14">
        <f t="shared" si="27"/>
        <v>41929.5</v>
      </c>
    </row>
    <row r="418" spans="1:20" ht="30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s="10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3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s="10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3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s="1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30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s="10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3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s="10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3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s="10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3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s="10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30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s="10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30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s="10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3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s="10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3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s="10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3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s="10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s="1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4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s="10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0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s="10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30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s="10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3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s="10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s="10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3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s="10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3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s="10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30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s="10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30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s="10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30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s="1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3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s="10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30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s="10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3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s="10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s="10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30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s="10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0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s="10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30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s="10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3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s="10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3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s="10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3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s="1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3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s="10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3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s="10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3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s="10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0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s="10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3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s="10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30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s="10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3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s="10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3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s="10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3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s="10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30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s="1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3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s="10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s="10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3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s="10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3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s="10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30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s="10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s="10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s="10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30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s="10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3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s="10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3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s="1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s="10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3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s="10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4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s="10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3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s="10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30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s="10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30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s="10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3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s="10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s="10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3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s="10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30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s="1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30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s="10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3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s="10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3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s="10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30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s="10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3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s="10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3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s="10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0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s="10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3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s="10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3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s="10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0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s="1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30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s="10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s="10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30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s="10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3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s="10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30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s="10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3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s="10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30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s="10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s="10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s="10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30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s="1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3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s="10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3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s="10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3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s="10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3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s="10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3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s="10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3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s="10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30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s="10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30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s="10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3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s="10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3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s="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30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s="10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30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s="10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30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s="10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3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s="10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0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s="10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30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s="10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30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s="10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s="10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3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s="10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3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s="1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30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s="10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3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s="10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3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s="10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30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s="10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3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s="10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3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s="10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3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s="10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30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s="10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3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s="10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s="1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3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s="10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3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s="10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3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s="10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3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s="10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3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s="10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3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s="10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0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s="10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3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s="10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3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s="10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3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s="1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30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s="10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3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s="10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30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s="10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30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s="10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3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s="10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3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s="10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3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s="10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3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s="10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3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s="10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30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s="1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3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s="10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3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s="10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3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s="10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30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s="10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30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s="10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3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s="10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3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s="10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s="10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3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s="10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3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s="1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3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s="10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30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s="10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3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s="10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3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s="10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3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s="10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3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s="10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3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s="10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3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s="10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3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s="10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4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s="1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30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s="10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s="10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3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s="10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3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s="10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3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s="10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3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s="10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3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s="10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30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s="10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3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s="10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s="1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0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s="10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3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s="10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3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s="10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3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s="10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0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s="10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0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s="10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s="10" t="s">
        <v>8318</v>
      </c>
      <c r="S587" s="14">
        <f t="shared" si="38"/>
        <v>42283.3909375</v>
      </c>
      <c r="T587" s="14">
        <f t="shared" si="39"/>
        <v>42339</v>
      </c>
    </row>
    <row r="588" spans="1:20" ht="30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s="10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60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s="10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3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s="1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s="10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3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s="10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30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s="10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3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s="10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3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s="10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s="10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3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s="10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0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s="10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30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s="10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s="1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3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s="10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s="10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3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s="10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30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s="10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30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s="10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3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s="10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s="10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3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s="10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3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s="10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3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s="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3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s="10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30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s="10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3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s="10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s="10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3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s="10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30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s="10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30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s="10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3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s="10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3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s="10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3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s="1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s="10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30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s="10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3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s="10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3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s="10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3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s="10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30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s="10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3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s="10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3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s="10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3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s="10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30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s="1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3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s="10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3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s="10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0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s="10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0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s="10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30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s="10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0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s="10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s="10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0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s="10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3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s="10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s="1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s="10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3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s="10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3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s="10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3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s="10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0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s="10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3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s="10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s="10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3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s="10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3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s="10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s="1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3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s="10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3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s="10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3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s="10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3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s="10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3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s="10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3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s="10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30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s="10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3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s="10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3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s="10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3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s="1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s="10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3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s="10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30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s="10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0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s="10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3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s="10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3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s="10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3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s="10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3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s="10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3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s="10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30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s="1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3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s="10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3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s="10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3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s="10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3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s="10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3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s="10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s="10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3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s="10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3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s="10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s="10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3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s="1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3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s="10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3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s="10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3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s="10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30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s="10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3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s="10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s="10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3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s="10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3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s="10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3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s="10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3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s="1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3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s="10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s="10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30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s="10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3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s="10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0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s="10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3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s="10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3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s="10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s="10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3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s="10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3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s="1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3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s="10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3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s="10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3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s="10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3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s="10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30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s="10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30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s="10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s="10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3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s="10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3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s="10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3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s="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s="10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0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s="10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3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s="10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3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s="10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3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s="10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30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s="10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3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s="10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30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s="10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s="10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3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s="1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3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s="10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30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s="10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3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s="10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3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s="10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0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s="10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5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s="10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30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s="10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3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s="10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3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s="10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30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s="1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3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s="10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s="10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30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s="10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3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s="10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3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s="10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0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s="10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30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s="10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3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s="10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3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s="10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s="1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3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s="10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3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s="10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s="10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3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s="10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3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s="10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0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s="10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3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s="10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s="10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3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s="10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30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s="1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3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s="10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3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s="10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30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s="10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3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s="10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3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s="10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3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s="10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30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s="10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30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s="10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3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s="10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0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s="1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30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s="10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3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s="10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30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s="10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30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s="10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30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s="10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30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s="10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3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s="10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3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s="10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0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s="10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3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s="1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3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s="10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3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s="10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30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s="10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3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s="10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3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s="10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3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s="10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30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s="10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3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s="10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3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s="10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30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s="1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3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s="10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0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s="10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30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s="10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30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s="10" t="s">
        <v>8324</v>
      </c>
      <c r="S784" s="14">
        <f t="shared" si="50"/>
        <v>41116.758125</v>
      </c>
      <c r="T784" s="14">
        <f t="shared" si="51"/>
        <v>41146.758125</v>
      </c>
    </row>
    <row r="785" spans="1:20" ht="3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s="10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3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s="10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3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s="10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30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s="10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3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s="10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3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s="1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30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s="10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3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s="10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3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s="10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s="10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3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s="10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3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s="10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3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s="10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3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s="10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3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s="10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30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s="1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3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s="10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30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s="10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30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s="10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3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s="10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3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s="10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3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s="10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30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s="10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s="10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s="10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3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s="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0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s="10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3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s="10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0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s="10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3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s="10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s="10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3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s="10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s="10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0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s="10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30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s="10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3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s="1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s="10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30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s="10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30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s="10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0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s="10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30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s="10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3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s="10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0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s="10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30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s="10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3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s="10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3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s="1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3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s="10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30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s="10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0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s="10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3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s="10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s="10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3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s="10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3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s="10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s="10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0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s="10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3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s="1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30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s="10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0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s="10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3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s="10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30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s="10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3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s="10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3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s="10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30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s="10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0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s="10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s="10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30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s="1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3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s="10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30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s="10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0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s="10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s="10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30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s="10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30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s="10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0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s="10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3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s="10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0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s="10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3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s="1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0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s="10" t="s">
        <v>8325</v>
      </c>
      <c r="S861" s="14">
        <f t="shared" si="54"/>
        <v>42128.820231481484</v>
      </c>
      <c r="T861" s="14">
        <f t="shared" si="55"/>
        <v>42159</v>
      </c>
    </row>
    <row r="862" spans="1:20" ht="3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s="10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30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s="10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30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s="10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30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s="10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30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s="10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3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s="10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30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s="10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3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s="10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3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s="1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3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s="10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3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s="10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3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s="10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30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s="10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0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s="10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3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s="10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3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s="10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s="10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3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s="10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3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s="1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3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s="10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3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s="10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30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s="10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3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s="10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3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s="10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30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s="10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30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s="10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3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s="10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3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s="10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3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s="1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30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s="10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3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s="10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3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s="10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3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s="10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30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s="10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3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s="10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3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s="10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3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s="10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3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s="10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3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s="1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30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s="10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s="10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3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s="10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3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s="10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30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s="10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30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s="10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30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s="10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s="10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0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s="10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30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s="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3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s="10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30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s="10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3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s="10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30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s="10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3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s="10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30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s="10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30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s="10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30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s="10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3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s="10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3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s="1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s="10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30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s="10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3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s="10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30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s="10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3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s="10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3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s="10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30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s="10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4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s="10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s="10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30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s="10" t="s">
        <v>8326</v>
      </c>
      <c r="S930" s="14">
        <f t="shared" si="58"/>
        <v>41180.86241898148</v>
      </c>
      <c r="T930" s="14">
        <f t="shared" si="59"/>
        <v>41231</v>
      </c>
    </row>
    <row r="931" spans="1:20" ht="30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s="10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3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s="10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30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s="10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0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s="10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3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s="10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3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s="10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3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s="10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30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s="10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30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s="10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30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s="1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3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s="10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30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s="10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3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s="10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3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s="10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s="10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30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s="10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30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s="10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0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s="10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3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s="10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3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s="1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30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s="10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30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s="10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s="10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s="10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30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s="10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30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s="10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30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s="10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4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s="10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s="10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3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s="1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3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s="10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30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s="10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30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s="10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3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s="10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s="10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3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s="10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3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s="10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30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s="10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30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s="10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3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s="1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s="10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3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s="10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3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s="10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30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s="10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3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s="10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30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s="10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3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s="10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3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s="10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3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s="10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30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s="1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3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s="10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3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s="10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3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s="10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0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s="10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3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s="10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6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s="10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3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s="10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3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s="10" t="s">
        <v>8319</v>
      </c>
      <c r="S988" s="14">
        <f t="shared" si="62"/>
        <v>42324.767361111109</v>
      </c>
      <c r="T988" s="14">
        <f t="shared" si="63"/>
        <v>42379</v>
      </c>
    </row>
    <row r="989" spans="1:20" ht="30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s="10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5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s="1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s="10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3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s="10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60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s="10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30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s="10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30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s="10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s="10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3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s="10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0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s="10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s="10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0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s="1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30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s="10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30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s="10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3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s="10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3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s="10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30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s="10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s="10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0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s="10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30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s="10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30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s="10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3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s="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3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s="10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3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s="10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30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s="10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3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s="10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3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s="10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s="10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s="10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30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s="10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3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s="10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30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s="1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0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s="10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3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s="10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30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s="10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s="10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30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s="10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30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s="10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0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s="10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3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s="10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3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s="10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30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s="1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0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s="10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s="10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3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s="10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s="10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3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s="10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30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s="10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3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s="10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30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s="10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3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s="10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30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s="1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3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s="10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3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s="10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30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s="10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3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s="10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30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s="10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3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s="10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30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s="10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3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s="10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30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s="10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3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s="1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s="10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s="10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3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s="10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30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s="10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3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s="10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3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s="10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3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s="10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3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s="10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0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s="10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3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s="1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s="10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3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s="10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0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s="10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s="10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3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s="10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3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s="10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3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s="10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30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s="10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3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s="10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3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s="1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30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s="10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30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s="10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3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s="10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3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s="10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0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s="10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3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s="10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0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s="10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30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s="10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30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s="10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3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s="1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3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s="10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30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s="10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30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s="10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0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s="10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3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s="10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s="10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0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s="10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s="10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3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s="10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0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s="1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s="10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3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s="10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3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s="10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3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s="10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30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s="10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3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s="10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3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s="10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3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s="10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30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s="10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s="1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3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s="10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30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s="10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0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s="10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3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s="10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30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s="10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3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s="10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3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s="10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30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s="10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3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s="10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3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s="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3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s="10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3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s="10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3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s="10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30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s="10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3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s="10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3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s="10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3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s="10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0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s="10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30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s="10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3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s="1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3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s="10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0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s="10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30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s="10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3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s="10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3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s="10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3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s="10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3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s="10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0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s="10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3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s="10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s="1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30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s="10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3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s="10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3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s="10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30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s="10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3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s="10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30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s="10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3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s="10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30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s="10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3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s="10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3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s="1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3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s="10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30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s="10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s="10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30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s="10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3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s="10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30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s="10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30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s="10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0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s="10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3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s="10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s="1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s="10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s="10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3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s="10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s="10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s="10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30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s="10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3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s="10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30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s="10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3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s="10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3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s="1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3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s="10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30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s="10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3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s="10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3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s="10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3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s="10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s="10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3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s="10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3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s="10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30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s="10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30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s="1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30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s="10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30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s="10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0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s="10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s="10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3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s="10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30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s="10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30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s="10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s="10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3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s="10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3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s="1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30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s="10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0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s="10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s="10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3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s="10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3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s="10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3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s="10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3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s="10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3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s="10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3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s="10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30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s="1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3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s="10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0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s="10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3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s="10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s="10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3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s="10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3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s="10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4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s="10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s="10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3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s="10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3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s="1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3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s="10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3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s="10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3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s="10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3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s="10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30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s="10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30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s="10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3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s="10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3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s="10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s="10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3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s="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3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s="10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s="10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3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s="10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3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s="10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3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s="10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3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s="10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3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s="10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s="10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30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s="10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3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s="1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0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s="10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30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s="10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3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s="10" t="s">
        <v>8337</v>
      </c>
      <c r="S1223" s="14">
        <f t="shared" si="78"/>
        <v>42680.47555555556</v>
      </c>
      <c r="T1223" s="14">
        <f t="shared" si="79"/>
        <v>42708</v>
      </c>
    </row>
    <row r="1224" spans="1:2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s="10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0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s="10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s="10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3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s="10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30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s="10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3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s="10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0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s="1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3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s="10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30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s="10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30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s="10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3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s="10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3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s="10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30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s="10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3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s="10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s="10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3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s="10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3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s="1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s="10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0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s="10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3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s="10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3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s="10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30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s="10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30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s="10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30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s="10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3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s="10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s="10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0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s="1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30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s="10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3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s="10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s="10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30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s="10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3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s="10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3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s="10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30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s="10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3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s="10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3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s="10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30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s="1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0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s="10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30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s="10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0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s="10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3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s="10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s="10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3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s="10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3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s="10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0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s="10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3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s="10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0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s="1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3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s="10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0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s="10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3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s="10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3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s="10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0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s="10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30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s="10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30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s="10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s="10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3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s="10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3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s="1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3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s="10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30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s="10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3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s="10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3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s="10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30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s="10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3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s="10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3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s="10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30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s="10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s="10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3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s="1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30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s="10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s="10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3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s="10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3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s="10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3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s="10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3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s="10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3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s="10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3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s="10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3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s="10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3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s="1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30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s="10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3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s="10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3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s="10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30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s="10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s="10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30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s="10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3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s="10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3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s="10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s="10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s="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0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s="10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0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s="10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3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s="10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30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s="10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3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s="10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3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s="10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s="10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30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s="10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3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s="10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30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s="1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3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s="10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3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s="10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3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s="10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3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s="10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3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s="10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3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s="10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3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s="10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3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s="10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30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s="10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3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s="1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30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s="10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30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s="10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30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s="10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3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s="10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3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s="10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30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s="10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3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s="10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3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s="10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30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s="10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3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s="1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s="10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30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s="10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3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s="10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3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s="10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3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s="10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3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s="10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30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s="10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30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s="10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3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s="10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3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s="1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3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s="10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3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s="10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s="10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3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s="10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0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s="10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3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s="10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3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s="10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3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s="10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30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s="10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30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s="1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3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s="10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s="10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30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s="10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0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s="10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3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s="10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3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s="10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3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s="10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s="10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30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s="10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30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s="1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3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s="10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s="10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3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s="10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s="10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0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s="10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3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s="10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3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s="10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s="10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3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s="10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s="1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s="10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0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s="10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3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s="10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30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s="10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3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s="10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30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s="10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30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s="10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s="10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3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s="10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3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s="1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s="10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30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s="10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30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s="10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30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s="10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s="10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30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s="10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s="10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3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s="10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30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s="10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30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s="1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30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s="10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30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s="10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3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s="10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3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s="10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3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s="10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3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s="10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s="10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s="10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30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s="10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3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s="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30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s="10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3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s="10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3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s="10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s="10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3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s="10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3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s="10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30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s="10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30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s="10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30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s="10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3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s="1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3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s="10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s="10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3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s="10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3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s="10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3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s="10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30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s="10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3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s="10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3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s="10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3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s="10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3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s="1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0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s="10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30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s="10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3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s="10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3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s="10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3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s="10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30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s="10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0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s="10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3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s="10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3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s="10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3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s="1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30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s="10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3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s="10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3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s="10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3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s="10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5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s="10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0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s="10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3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s="10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3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s="10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s="10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5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s="1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3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s="10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3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s="10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0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s="10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s="10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5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s="10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3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s="10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3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s="10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s="10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s="10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3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s="1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30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s="10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30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s="10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s="10" t="s">
        <v>8340</v>
      </c>
      <c r="S1463" s="14">
        <f t="shared" si="90"/>
        <v>41899.645300925928</v>
      </c>
      <c r="T1463" s="14">
        <f t="shared" si="91"/>
        <v>41933</v>
      </c>
    </row>
    <row r="1464" spans="1:2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s="10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3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s="10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s="10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3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s="10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3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s="10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s="10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3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s="1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0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s="10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3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s="10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3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s="10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3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s="10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s="10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3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s="10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30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s="10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0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s="10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3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s="10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3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s="1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3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s="10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3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s="10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3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s="10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s="10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3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s="10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s="10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3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s="10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3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s="10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30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s="10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30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s="1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30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s="10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30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s="10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0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s="10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3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s="10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s="10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3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s="10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s="10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30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s="10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3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s="10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3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s="1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3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s="10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3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s="10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0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s="10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3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s="10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3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s="10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0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s="10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3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s="10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30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s="10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3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s="10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30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s="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3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s="10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3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s="10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3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s="10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3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s="10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30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s="10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30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s="10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3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s="10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30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s="10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3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s="10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s="1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3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s="10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0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s="10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30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s="10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3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s="10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3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s="10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30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s="10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3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s="10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3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s="10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0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s="10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s="1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0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s="10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3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s="10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3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s="10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3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s="10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0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s="10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3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s="10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3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s="10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3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s="10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30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s="10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30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s="1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3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s="10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3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s="10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30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s="10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3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s="10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30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s="10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30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s="10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30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s="10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3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s="10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30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s="10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s="1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30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s="10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3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s="10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3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s="10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3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s="10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30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s="10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3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s="10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30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s="10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30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s="10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30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s="10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0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s="1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0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s="10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3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s="10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3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s="10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5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s="10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30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s="10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3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s="10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3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s="10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30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s="10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3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s="10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30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s="1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s="10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s="10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3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s="10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3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s="10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3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s="10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3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s="10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3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s="10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0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s="10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3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s="10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3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s="1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s="10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30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s="10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3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s="10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s="10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3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s="10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3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s="10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3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s="10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s="10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3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s="10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s="1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30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s="10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s="10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3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s="10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s="10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0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s="10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0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s="10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30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s="10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0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s="10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30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s="10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3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s="1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30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s="10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3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s="10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30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s="10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30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s="10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0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s="10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3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s="10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3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s="10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3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s="10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30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s="10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0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s="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30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s="10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s="10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s="10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0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s="10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3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s="10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3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s="10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30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s="10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30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s="10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s="10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0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s="1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3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s="10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s="10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30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s="10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30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s="10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3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s="10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0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s="10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3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s="10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30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s="10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3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s="10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s="1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s="10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3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s="10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3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s="10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3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s="10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3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s="10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0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s="10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3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s="10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30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s="10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30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s="10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s="1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3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s="10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3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s="10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s="10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30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s="10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s="10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3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s="10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30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s="10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3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s="10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30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s="10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30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s="1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3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s="10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0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s="10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3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s="10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3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s="10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30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s="10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3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s="10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0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s="10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4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s="10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3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s="10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3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s="1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3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s="10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3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s="10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4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s="10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3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s="10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0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s="10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30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s="10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3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s="10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30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s="10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30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s="10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3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s="1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5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s="10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3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s="10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s="10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0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s="10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30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s="10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3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s="10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s="10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0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s="10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30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s="10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0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s="1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3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s="10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s="10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3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s="10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0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s="10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30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s="10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s="10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3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s="10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3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s="10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3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s="10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3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s="1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s="10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30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s="10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3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s="10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30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s="10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3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s="10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3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s="10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3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s="10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3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s="10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30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s="10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4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s="1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3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s="10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3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s="10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3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s="10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s="10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3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s="10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0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s="10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30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s="10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30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s="10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3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s="10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3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s="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30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s="10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s="10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3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s="10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3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s="10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3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s="10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3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s="10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30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s="10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3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s="10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30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s="10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s="1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3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s="10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3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s="10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30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s="10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30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s="10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3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s="10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3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s="10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3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s="10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s="10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3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s="10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30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s="1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3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s="10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30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s="10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s="10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3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s="10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3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s="10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30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s="10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30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s="10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0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s="10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3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s="10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0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s="1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30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s="10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30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s="10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s="10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3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s="10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30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s="10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3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s="10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3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s="10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3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s="10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3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s="10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0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s="1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s="10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3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s="10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s="10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0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s="10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30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s="10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3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s="10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3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s="10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30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s="10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0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s="10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3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s="1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s="10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3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s="10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s="10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s="10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3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s="10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3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s="10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3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s="10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s="10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0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s="10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30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s="1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30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s="10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3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s="10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3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s="10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0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s="10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3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s="10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3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s="10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30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s="10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30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s="10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3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s="10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30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s="1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3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s="10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3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s="10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3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s="10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3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s="10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3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s="10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3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s="10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30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s="10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3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s="10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30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s="10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30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s="1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30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s="10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30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s="10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0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s="10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0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s="10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30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s="10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3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s="10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30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s="10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3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s="10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30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s="10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30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s="1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s="10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3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s="10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3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s="10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0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s="10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30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s="10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30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s="10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3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s="10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3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s="10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s="10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3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s="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30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s="10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30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s="10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0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s="10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3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s="10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30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s="10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30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s="10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3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s="10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30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s="10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0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s="10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0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s="1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3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s="10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3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s="10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30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s="10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s="10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3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s="10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s="10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3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s="10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s="10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3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s="10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3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s="1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30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s="10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30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s="10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30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s="10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3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s="10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3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s="10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s="10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4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s="10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s="10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3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s="10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3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s="1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30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s="10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3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s="10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s="10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30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s="10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3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s="10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3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s="10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75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s="10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3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s="10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3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s="10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30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s="1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0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s="10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3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s="10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3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s="10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3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s="10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3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s="10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30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s="10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30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s="10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3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s="10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30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s="10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3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s="1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s="10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30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s="10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3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s="10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30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s="10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30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s="10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3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s="10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3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s="10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3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s="10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3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s="10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3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s="1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3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s="10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30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s="10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3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s="10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3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s="10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3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s="10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3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s="10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0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s="10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30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s="10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0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s="10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3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s="1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3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s="10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s="10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30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s="10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3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s="10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30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s="10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3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s="10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30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s="10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30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s="10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3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s="10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5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s="1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3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s="10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30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s="10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4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s="10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0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s="10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30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s="10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s="10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3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s="10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30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s="10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3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s="10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30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s="1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3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s="10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3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s="10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3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s="10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3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s="10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3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s="10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30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s="10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3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s="10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30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s="10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30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s="10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3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s="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3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s="10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30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s="10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3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s="10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30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s="10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s="10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3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s="10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3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s="10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s="10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s="10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30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s="1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3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s="10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30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s="10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s="10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30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s="10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30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s="10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s="10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0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s="10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3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s="10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s="10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s="1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30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s="10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s="10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0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s="10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3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s="10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3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s="10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3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s="10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3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s="10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3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s="10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30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s="10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3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s="1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3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s="10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30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s="10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3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s="10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3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s="10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30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s="10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3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s="10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30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s="10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3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s="10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3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s="10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s="1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30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s="10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30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s="10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3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s="10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3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s="10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30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s="10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s="10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3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s="10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3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s="10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s="10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3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s="1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3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s="10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3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s="10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30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s="10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3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s="10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3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s="10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30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s="10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30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s="10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3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s="10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3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s="10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s="1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3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s="10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30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s="10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3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s="10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3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s="10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3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s="10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3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s="10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s="10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s="10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30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s="10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3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s="1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0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s="10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s="10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3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s="10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30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s="10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3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s="10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4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s="10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3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s="10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3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s="10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s="10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s="1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30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s="10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3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s="10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s="10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s="10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3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s="10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3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s="10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3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s="10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3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s="10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3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s="10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3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s="1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30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s="10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3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s="10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0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s="10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30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s="10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3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s="10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3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s="10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3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s="10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3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s="10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3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s="10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3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s="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3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s="10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s="10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30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s="10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30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s="10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3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s="10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30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s="10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30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s="10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s="10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3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s="10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3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s="1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3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s="10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3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s="10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3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s="10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3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s="10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3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s="10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3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s="10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3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s="10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s="10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30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s="10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s="1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0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s="10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30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s="10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0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s="10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3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s="10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3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s="10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3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s="10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3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s="10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3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s="10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30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s="10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3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s="1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0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s="10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s="10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3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s="10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30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s="10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3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s="10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3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s="10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3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s="10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3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s="10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3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s="10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3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s="1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s="10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3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s="10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3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s="10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3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s="10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3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s="10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3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s="10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3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s="10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30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s="10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3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s="10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s="1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3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s="10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3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s="10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3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s="10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3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s="10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0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s="10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3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s="10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3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s="10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30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s="10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30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s="10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3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s="1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3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s="10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3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s="10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3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s="10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3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s="10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3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s="10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s="10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30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s="10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s="10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30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s="10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30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s="1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3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s="10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3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s="10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3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s="10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3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s="10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3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s="10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30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s="10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3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s="10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30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s="10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3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s="10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3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s="1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s="10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3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s="10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3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s="10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30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s="10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30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s="10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5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s="10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30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s="10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30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s="10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3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s="10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30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s="1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s="10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3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s="10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3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s="10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3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s="10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s="10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30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s="10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0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s="10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3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s="10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30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s="10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3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s="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0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s="10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s="10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3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s="10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30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s="10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s="10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3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s="10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30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s="10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30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s="10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3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s="10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s="1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30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s="10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30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s="10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0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s="10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0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s="10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3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s="10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3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s="10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30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s="10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30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s="10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s="10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3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s="1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3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s="10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s="10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30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s="10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3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s="10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3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s="10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30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s="10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3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s="10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30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s="10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30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s="10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0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s="1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3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s="10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3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s="10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3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s="10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3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s="10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3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s="10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0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s="10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3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s="10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3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s="10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s="10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3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s="1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3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s="10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s="10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3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s="10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3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s="10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3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s="10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s="10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30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s="10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0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s="10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s="10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3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s="1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4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s="10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30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s="10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s="10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3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s="10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30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s="10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s="10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3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s="10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3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s="10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s="10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0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s="1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3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s="10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30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s="10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30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s="10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s="10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3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s="10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3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s="10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3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s="10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30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s="10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4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s="10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30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s="1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0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s="10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0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s="10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3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s="10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0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s="10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3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s="10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3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s="10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3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s="10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0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s="10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3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s="10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30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s="1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3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s="10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30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s="10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3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s="10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3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s="10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3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s="10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3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s="10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s="10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s="10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30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s="10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3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s="1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s="10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3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s="10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3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s="10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s="10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3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s="10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30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s="10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30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s="10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3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s="10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30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s="10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3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s="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0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s="10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3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s="10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3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s="10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3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s="10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s="10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30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s="10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s="10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3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s="10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3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s="10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30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s="1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30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s="10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30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s="10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30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s="10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3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s="10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3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s="10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3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s="10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3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s="10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3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s="10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3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s="10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3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s="1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3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s="10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3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s="10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3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s="10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30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s="10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30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s="10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30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s="10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s="10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0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s="10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3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s="10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s="1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s="10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30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s="10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3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s="10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s="10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3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s="10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30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s="10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30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s="10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3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s="10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0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s="10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3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s="1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30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s="10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30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s="10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30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s="10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3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s="10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3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s="10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0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s="10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s="10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30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s="10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3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s="10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s="1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3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s="10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3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s="10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3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s="10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0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s="10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30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s="10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3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s="10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3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s="10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30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s="10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3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s="10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3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s="1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30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s="10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30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s="10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3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s="10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30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s="10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3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s="10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3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s="10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30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s="10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3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s="10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3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s="10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0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s="1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3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s="10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3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s="10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3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s="10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0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s="10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3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s="10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s="10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3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s="10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30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s="10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30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s="10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3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s="1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3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s="10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30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s="10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3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s="10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3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s="10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s="10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3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s="10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3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s="10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30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s="10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s="10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30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s="1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30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s="10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30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s="10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s="10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30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s="10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3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s="10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30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s="10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3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s="10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30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s="10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30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s="10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3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s="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30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s="10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3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s="10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30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s="10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30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s="10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s="10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3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s="10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0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s="10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3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s="10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30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s="10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3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s="1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30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s="10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3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s="10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30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s="10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30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s="10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30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s="10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0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s="10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3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s="10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3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s="10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0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s="10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s="1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30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s="10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3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s="10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30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s="10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3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s="10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3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s="10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30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s="10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3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s="10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30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s="10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s="10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30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s="1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3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s="10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30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s="10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30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s="10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3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s="10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3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s="10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3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s="10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3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s="10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30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s="10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30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s="10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3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s="1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30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s="10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0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s="10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s="10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30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s="10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3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s="10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30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s="10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30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s="10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s="10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0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s="10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30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s="1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30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s="10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30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s="10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3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s="10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0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s="10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3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s="10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0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s="10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3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s="10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30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s="10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3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s="10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3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s="1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3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s="10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3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s="10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3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s="10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3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s="10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s="10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3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s="10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3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s="10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30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s="10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30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s="10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0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s="1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0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s="10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30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s="10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30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s="10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3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s="10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3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s="10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3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s="10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3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s="10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30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s="10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3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s="10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3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s="1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3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s="10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3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s="10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s="10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3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s="10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3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s="10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3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s="10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30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s="10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30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s="10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3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s="10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3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s="1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30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s="10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3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s="10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3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s="10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s="10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30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s="10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3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s="10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0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s="10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30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s="10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3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s="10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0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s="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0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s="10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3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s="10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3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s="10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3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s="10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30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s="10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3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s="10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30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s="10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3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s="10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3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s="10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s="1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3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s="10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30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s="10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s="10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s="10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30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s="10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s="10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3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s="10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30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s="10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s="10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s="1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30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s="10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3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s="10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s="10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30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s="10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3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s="10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3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s="10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30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s="10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3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s="10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30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s="10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5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s="1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5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s="10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s="10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s="10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s="10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3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s="10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3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s="10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3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s="10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3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s="10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3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s="10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3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s="1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30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s="10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3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s="10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3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s="10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3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s="10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3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s="10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30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s="10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30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s="10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30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s="10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30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s="10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3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s="1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3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s="10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3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s="10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3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s="10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3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s="10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s="10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30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s="10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0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s="10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30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s="10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30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s="10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0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s="1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3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s="10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30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s="10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3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s="10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3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s="10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30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s="10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3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s="10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s="10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30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s="10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s="10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3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s="1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0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s="10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3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s="10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3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s="10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3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s="10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0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s="10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3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s="10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3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s="10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3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s="10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30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s="10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3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s="1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3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s="10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30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s="10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3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s="10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s="10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3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s="10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30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s="10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30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s="10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s="10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30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s="10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30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s="1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3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s="10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30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s="10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3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s="10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3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s="10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3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s="10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0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s="10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4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s="10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3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s="10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s="10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3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s="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3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s="10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3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s="10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30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s="10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30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s="10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3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s="10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3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s="10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3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s="10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3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s="10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3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s="10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30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s="1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0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s="10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3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s="10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3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s="10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3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s="10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30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s="10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0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s="10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30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s="10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30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s="10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30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s="10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3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s="1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s="10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30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s="10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3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s="10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3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s="10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3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s="10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4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s="10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s="10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3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s="10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30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s="10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0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s="1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3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s="10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3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s="10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3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s="10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30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s="10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3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s="10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30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s="10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30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s="10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30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s="10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3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s="10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3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s="1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30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s="10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3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s="10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30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s="10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3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s="10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30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s="10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3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s="10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3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s="10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3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s="10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s="10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0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s="1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3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s="10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3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s="10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3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s="10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5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s="10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s="10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30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s="10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30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s="10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30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s="10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30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s="10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3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s="1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30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s="10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30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s="10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30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s="10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30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s="10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3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s="10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3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s="10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3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s="10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s="10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3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s="10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3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s="1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30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s="10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30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s="10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30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s="10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s="10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0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s="10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0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s="10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30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s="10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s="10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30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s="10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3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s="1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3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s="10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3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s="10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3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s="10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3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s="10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30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s="10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30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s="10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s="10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3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s="10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30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s="10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0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s="1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0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s="10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0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s="10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3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s="10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30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s="10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s="10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30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s="10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3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s="10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0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s="10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3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s="10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30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s="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3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s="10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0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s="10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3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s="10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30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s="10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3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s="10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3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s="10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3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s="10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30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s="10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3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s="10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s="1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3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s="10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3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s="10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3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s="10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3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s="10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3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s="10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3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s="10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3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s="10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30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s="10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3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s="10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0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s="1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0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s="10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3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s="10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30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s="10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30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s="10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3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s="10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30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s="10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3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s="10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3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s="10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0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s="10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30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s="1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3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s="10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4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s="10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s="10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3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s="10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3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s="10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30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s="10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3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s="10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30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s="10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3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s="10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3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s="1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s="10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3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s="10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3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s="10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3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s="10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30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s="10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3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s="10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s="10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s="10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3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s="10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30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s="1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s="10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3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s="10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30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s="10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30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s="10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3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s="10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3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s="10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3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s="10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3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s="10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3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s="10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s="1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3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s="10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3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s="10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30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s="10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3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s="10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3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s="10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3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s="10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3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s="10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3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s="10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30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s="10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3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s="1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3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s="10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s="10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30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s="10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30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s="10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3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s="10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3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s="10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3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s="10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3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s="10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30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s="10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s="1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3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s="10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3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s="10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s="10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s="10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3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s="10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3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s="10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0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s="10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3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s="10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30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s="10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30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s="1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30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s="10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30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s="10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3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s="10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3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s="10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s="10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3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s="10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s="10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30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s="10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30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s="10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30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s="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30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s="10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s="10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3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s="10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3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s="10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3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s="10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0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s="10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3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s="10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0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s="10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30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s="10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3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s="1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3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s="10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30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s="10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3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s="10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3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s="10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3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s="10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3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s="10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0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s="10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s="10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30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s="10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s="1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s="10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0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s="10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3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s="10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3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s="10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3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s="10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3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s="10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3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s="10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4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s="10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3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s="10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30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s="1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3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s="10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0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s="10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s="10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30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s="10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3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s="10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3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s="10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3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s="10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3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s="10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30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s="10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0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s="1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s="10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30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s="10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3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s="10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3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s="10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30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s="10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30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s="10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0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s="10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30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s="10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s="10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3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s="1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3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s="10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3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s="10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s="10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30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s="10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s="10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3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s="10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30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s="10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3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s="10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30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s="10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30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s="1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30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s="10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3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s="10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3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s="10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30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s="10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30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s="10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3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s="10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30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s="10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3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s="10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3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s="10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3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s="1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30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s="10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0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s="10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0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s="10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0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s="10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3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s="10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30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s="10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30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s="10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s="10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3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s="10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0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s="1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s="10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3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s="10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3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s="10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30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s="10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4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s="10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3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s="10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30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s="10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30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s="10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30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s="10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3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s="1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3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s="10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30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s="10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30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s="10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3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s="10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3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s="10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3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s="10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3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s="10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30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s="10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s="10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3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s="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3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s="10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30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s="10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30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s="10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30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s="10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30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s="10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30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s="10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30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s="10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30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s="10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3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s="10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30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s="1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3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s="10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3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s="10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3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s="10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3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s="10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3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s="10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0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s="10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3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s="10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3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s="10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3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s="10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3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s="1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3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s="10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0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s="10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0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s="10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3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s="10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s="10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30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s="10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30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s="10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3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s="10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3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s="10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30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s="1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3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s="10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3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s="10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3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s="10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3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s="10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3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s="10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3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s="10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30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s="10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3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s="10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3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s="10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3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s="1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3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s="10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3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s="10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3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s="10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30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s="10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3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s="10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30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s="10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3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s="10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30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s="10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4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s="10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3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s="1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0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s="10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3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s="10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3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s="10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30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s="10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3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s="10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s="10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3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s="10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30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s="10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3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s="10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3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s="1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3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s="10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3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s="10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30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s="10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0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s="10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3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s="10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3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s="10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3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s="10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3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s="10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5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s="10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30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s="1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30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s="10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3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s="10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3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s="10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3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s="10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3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s="10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0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s="10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s="10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3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s="10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3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s="10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3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s="1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30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s="10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3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s="10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3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s="10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30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s="10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s="10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s="10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3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s="10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30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s="10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3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s="10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3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s="1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3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s="10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3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s="10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3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s="10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0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s="10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3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s="10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3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s="10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30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s="10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3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s="10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3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s="10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3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s="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3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s="10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30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s="10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3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s="10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3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s="10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3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s="10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s="10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30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s="10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0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s="10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30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s="10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30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s="1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30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s="10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3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s="10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0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s="10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3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s="10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30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s="10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3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s="10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30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s="10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3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s="10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3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s="10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s="1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3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s="10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3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s="10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3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s="10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3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s="10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3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s="10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30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s="10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30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s="10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3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s="10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s="10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3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s="1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3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s="10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30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s="10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3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s="10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3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s="10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3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s="10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0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s="10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3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s="10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3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s="10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3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s="10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3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s="1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3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s="10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3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s="10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3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s="10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3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s="10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30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s="10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30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s="10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0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s="10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3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s="10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30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s="10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30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s="1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3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s="10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30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s="10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3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s="10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3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s="10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3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s="10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3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s="10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3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s="10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3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s="10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30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s="10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s="1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3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s="10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30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s="10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3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s="10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s="10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3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s="10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3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s="10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3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s="10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30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s="10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3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s="10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3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s="1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3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s="10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30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s="10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3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s="10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0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s="10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30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s="10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3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s="10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3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s="10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30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s="10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3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s="10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3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s="1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s="10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3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s="10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3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s="10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30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s="10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s="10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30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s="10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3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s="10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0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s="10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3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s="10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3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s="1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3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s="10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3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s="10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30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s="10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s="10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3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s="10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3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s="10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3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s="10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0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s="10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s="10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30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s="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3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s="10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3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s="10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30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s="10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30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s="10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30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s="10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3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s="10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30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s="10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3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s="10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3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s="10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3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s="1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3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s="10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3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s="10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30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s="10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3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s="10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3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s="10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3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s="10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30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s="10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3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s="10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0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s="10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s="1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3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s="10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3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s="10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60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s="10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3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s="10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30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s="10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0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s="10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0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s="10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3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s="10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4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s="10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30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s="1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30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s="10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30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s="10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s="10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3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s="10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30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s="10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30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s="10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3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s="10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3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s="10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30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s="10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3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s="1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3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s="10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s="10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3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s="10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0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s="10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3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s="10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3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s="10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3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s="10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3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s="10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30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s="10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3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s="1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3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s="10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s="10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s="10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3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s="10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0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s="10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s="10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3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s="10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30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s="10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3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s="10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3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s="1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3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s="10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30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s="10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30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s="10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3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s="10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30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s="10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4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s="10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30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s="10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s="10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3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s="10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3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s="1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30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s="10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3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s="10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3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s="10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3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s="10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4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s="10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3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s="10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3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s="10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3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s="10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3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s="10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0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s="1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0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s="10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3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s="10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3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s="10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30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s="10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3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s="10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0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s="10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30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s="10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30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s="10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3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s="10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3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s="1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3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s="10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3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s="10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3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s="10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3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s="10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s="10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3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s="10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30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s="10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3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s="10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3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s="10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s="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3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s="10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30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s="10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0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s="10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3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s="10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3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s="10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3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s="10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3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s="10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30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s="10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30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s="10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s="1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3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s="10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30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s="10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0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s="10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s="10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3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s="10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0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s="10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s="10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6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s="10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3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s="10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3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s="1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3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s="10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0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s="10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s="10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s="10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3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s="10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3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s="10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3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s="10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3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s="10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0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s="10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3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s="1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3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s="10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3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s="10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3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s="10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30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s="10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3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s="10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3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s="10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0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s="10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0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s="10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3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s="10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s="1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3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s="10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4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s="10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0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s="10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30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s="10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30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s="10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3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s="10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30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s="10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3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s="10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s="10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s="1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0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s="10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30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s="10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3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s="10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3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s="10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30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s="10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3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s="10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3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s="10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3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s="10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s="10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30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s="1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s="10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0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s="10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3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s="10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30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s="10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3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s="10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3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s="10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3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s="10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3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s="10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30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s="10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3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s="1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0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s="10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30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s="10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3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s="10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4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s="10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30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s="10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30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s="10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3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s="10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3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s="10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3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s="10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3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s="1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3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s="10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30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s="10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30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s="10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3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s="10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30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s="10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3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s="10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3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s="10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30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s="10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0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s="10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3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s="1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30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s="10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3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s="10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3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s="10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30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s="10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0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s="10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3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s="10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3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s="10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3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s="10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3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s="10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30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s="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30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s="10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3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s="10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3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s="10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s="10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3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s="10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3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s="10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s="10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3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s="10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0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s="10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3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s="1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0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s="10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s="10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3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s="10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0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s="10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s="10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3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s="10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30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s="10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30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s="10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3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s="10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s="1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30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s="10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3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s="10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30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s="10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30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s="10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30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s="10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3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s="10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3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s="10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3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s="10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s="10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3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s="1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3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s="10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3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s="10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3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s="10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0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s="10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30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s="10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30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s="10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30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s="10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30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s="10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3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s="10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s="1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3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s="10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3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s="10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3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s="10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0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s="10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30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s="10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3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s="10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5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s="10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30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s="10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3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s="10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0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s="1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3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s="10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30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s="10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30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s="10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s="10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0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s="10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0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s="10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30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s="10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30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s="10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3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s="10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30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s="1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30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s="10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3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s="10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s="10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30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s="10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3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s="10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30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s="10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3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s="10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3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s="10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3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s="10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3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s="1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3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s="10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3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s="10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0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s="10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3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s="10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3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s="10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30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s="10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s="10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3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s="10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s="10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3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s="1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3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s="10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4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s="10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3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s="10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30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s="10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3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s="10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3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s="10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3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s="10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3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s="10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30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s="10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3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s="1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3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s="10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30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s="10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3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s="10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s="10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3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s="10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30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s="10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3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s="10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3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s="10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3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s="10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30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s="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s="10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0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s="10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30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s="10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3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s="10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30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s="10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3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s="10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30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s="10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4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s="10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30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s="10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s="1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3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s="10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30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s="10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3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s="10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3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s="10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3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s="10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0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s="10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3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s="10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3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s="10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3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s="10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30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s="1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30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s="10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30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s="10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3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s="10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30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s="10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3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s="10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0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s="10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3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s="10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30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s="10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30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s="10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s="1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0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s="10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3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s="10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3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s="10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0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s="10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30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s="10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3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s="10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3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s="10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3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s="10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3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s="10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3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s="1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3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s="10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3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s="10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3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s="10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3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s="10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3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s="10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0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s="10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30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s="10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3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s="10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3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s="10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30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s="1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0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s="10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s="10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3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s="10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30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s="10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3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s="10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3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s="10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3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s="10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30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s="10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3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s="10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30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s="1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30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s="10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s="10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0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s="10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30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s="10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3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s="10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30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s="10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30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s="10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3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s="10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3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s="10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5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s="1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3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s="10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3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s="10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3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s="10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3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s="10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3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s="10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3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s="10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3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s="10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3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s="10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3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s="10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3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s="1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30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s="10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3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s="10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3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s="10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3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s="10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30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s="10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3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s="10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s="10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30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s="10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s="10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3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s="1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30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s="10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3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s="10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5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s="10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30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s="10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30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s="10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3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s="10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30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s="10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0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s="10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45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s="10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30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s="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30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s="10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3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s="10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3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s="10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30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s="10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3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s="10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30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s="10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0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s="10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3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s="10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30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s="10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3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s="1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3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s="10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30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s="10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30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s="10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3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s="10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30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s="10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3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s="10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3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s="10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30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s="10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3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s="10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3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s="1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3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s="10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3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s="10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30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s="10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30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s="10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30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s="10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3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s="10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3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s="10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3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s="10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3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s="10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3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s="1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s="10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3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s="10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3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s="10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3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s="10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3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s="10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3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s="10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30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s="10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3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s="10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s="10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30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s="1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30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s="10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3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s="10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3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s="10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3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s="10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30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s="10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3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s="10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3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s="10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3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s="10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s="10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3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s="1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3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s="10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30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s="10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3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s="10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30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s="10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30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s="10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3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s="10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30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s="10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0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s="10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s="10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30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s="1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3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s="10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0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s="10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3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s="10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3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s="10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3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s="10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3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s="10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30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s="10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3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s="10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30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s="10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30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s="1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30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s="10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30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s="10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3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s="10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30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s="10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30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s="10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3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s="10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3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s="10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30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s="10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3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s="10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3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s="1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3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s="10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3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s="10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3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s="10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30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s="10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3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s="10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3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s="10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3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s="10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3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s="10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3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s="10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3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s="1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3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s="10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3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s="10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30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s="10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3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s="10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30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s="10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3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s="10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75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s="10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3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s="10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0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s="10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3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s="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3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s="10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3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s="10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30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s="10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3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s="10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3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s="10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30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s="10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30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s="10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3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s="10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30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s="10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3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s="1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30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s="10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0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s="10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3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s="10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3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s="10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30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s="10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3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s="10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30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s="10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3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s="10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3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s="10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30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s="1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3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s="10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3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s="10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s="10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3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s="10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3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s="10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0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s="10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30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s="10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3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s="10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3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s="10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3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s="1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3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s="10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3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s="10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3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s="10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3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s="10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30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s="10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0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s="10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3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s="10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3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s="10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30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s="10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30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s="1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3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s="10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3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s="10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3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s="10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3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s="10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3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s="10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30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s="10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3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s="10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3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s="10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3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s="10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30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s="1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3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s="10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3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s="10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05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s="10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3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s="10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3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s="10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0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s="10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3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s="10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3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s="10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3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s="10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30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s="1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30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s="10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30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s="10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30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s="10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s="10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0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s="10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3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s="10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3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s="10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30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s="10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30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s="10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30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s="1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3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s="10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30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s="10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3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s="10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30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s="10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3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s="10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6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s="10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30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s="10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s="10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30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s="10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30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s="1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30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s="10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3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s="10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3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s="10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30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s="10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30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s="10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3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s="10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s="10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30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s="10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s="10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30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s="1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30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s="10" t="s">
        <v>8316</v>
      </c>
      <c r="S3601" s="14">
        <f t="shared" si="226"/>
        <v>42220.79487268519</v>
      </c>
      <c r="T3601" s="14">
        <f t="shared" si="227"/>
        <v>42246</v>
      </c>
    </row>
    <row r="3602" spans="1:2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s="10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30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s="10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3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s="10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3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s="10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3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s="10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3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s="10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3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s="10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s="10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3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s="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3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s="10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30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s="10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3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s="10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30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s="10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0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s="10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30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s="10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3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s="10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3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s="10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3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s="10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3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s="1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3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s="10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3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s="10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3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s="10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s="10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0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s="10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60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s="10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3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s="10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3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s="10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3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s="10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3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s="1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3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s="10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3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s="10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3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s="10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3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s="10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30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s="10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3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s="10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s="10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30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s="10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3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s="10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s="1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3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s="10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4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s="10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3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s="10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4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s="10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30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s="10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30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s="10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3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s="10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30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s="10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3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s="10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s="1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30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s="10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3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s="10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0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s="10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3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s="10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3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s="10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3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s="10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3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s="10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3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s="10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3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s="10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s="1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30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s="10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3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s="10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3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s="10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3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s="10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3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s="10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3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s="10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3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s="10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s="10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3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s="10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3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s="1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3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s="10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3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s="10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3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s="10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3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s="10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30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s="10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3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s="10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3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s="10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3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s="10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0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s="10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0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s="1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3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s="10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0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s="10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3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s="10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30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s="10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30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s="10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3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s="10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30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s="10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30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s="10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3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s="10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3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s="1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3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s="10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3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s="10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s="10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s="10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3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s="10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3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s="10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3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s="10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30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s="10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3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s="10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0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s="1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3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s="10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s="10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3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s="10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3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s="10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3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s="10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3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s="10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3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s="10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30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s="10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0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s="10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3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s="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30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s="10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s="10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s="10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3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s="10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30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s="10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3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s="10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3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s="10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30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s="10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30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s="10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30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s="1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s="10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s="10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3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s="10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3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s="10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s="10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3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s="10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3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s="10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30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s="10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30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s="10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0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s="1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3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s="10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30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s="10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3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s="10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0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s="10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30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s="10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3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s="10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s="10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30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s="10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0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s="10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0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s="1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3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s="10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3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s="10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30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s="10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3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s="10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0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s="10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3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s="10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30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s="10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s="10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s="10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3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s="1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30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s="10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0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s="10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30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s="10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3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s="10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3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s="10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30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s="10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s="10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3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s="10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30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s="10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s="1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s="10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3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s="10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3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s="10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s="10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s="10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30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s="10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3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s="10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0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s="10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3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s="10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3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s="1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30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s="10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3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s="10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s="10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30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s="10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s="10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3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s="10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30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s="10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3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s="10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30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s="10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s="1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s="10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30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s="10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3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s="10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3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s="10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30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s="10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3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s="10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s="10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30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s="10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30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s="10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60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s="1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s="10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3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s="10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s="10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s="10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3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s="10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3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s="10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s="10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3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s="10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3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s="10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3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s="1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0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s="10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3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s="10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30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s="10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30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s="10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s="10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3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s="10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30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s="10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3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s="10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3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s="10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30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s="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3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s="10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3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s="10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3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s="10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3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s="10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3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s="10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3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s="10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s="10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4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s="10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3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s="10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30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s="1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0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s="10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30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s="10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3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s="10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3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s="10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3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s="10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3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s="10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3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s="10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0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s="10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3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s="10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3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s="1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3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s="10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30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s="10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3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s="10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3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s="10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3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s="10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3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s="10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3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s="10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30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s="10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s="10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5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s="1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3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s="10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30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s="10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5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s="10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3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s="10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3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s="10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3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s="10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4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s="10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30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s="10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30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s="10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3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s="1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30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s="10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s="10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30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s="10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30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s="10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0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s="10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s="10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s="10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3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s="10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5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s="10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3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s="1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30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s="10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3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s="10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s="10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s="10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3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s="10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3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s="10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30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s="10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s="10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30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s="10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s="1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s="10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3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s="10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0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s="10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3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s="10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3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s="10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3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s="10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30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s="10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3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s="10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3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s="10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30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s="1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s="10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3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s="10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s="10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3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s="10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3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s="10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30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s="10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30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s="10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s="10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3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s="10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3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s="1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30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s="10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3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s="10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s="10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3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s="10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3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s="10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3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s="10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3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s="10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3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s="10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3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s="10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45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s="1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30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s="10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0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s="10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3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s="10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3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s="10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3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s="10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s="10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3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s="10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30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s="10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0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s="10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3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s="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30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s="10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30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s="10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30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s="10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30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s="10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30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s="10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3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s="10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3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s="10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3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s="10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30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s="10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3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s="1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30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s="10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3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s="10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3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s="10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3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s="10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3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s="10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30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s="10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30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s="10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0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s="10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3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s="10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3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s="1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3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s="10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3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s="10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3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s="10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3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s="10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3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s="10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30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s="10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3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s="10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3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s="10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30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s="10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3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s="1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3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s="10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3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s="10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s="10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30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s="10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30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s="10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3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s="10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3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s="10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s="10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3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s="10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3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s="1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3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s="10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3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s="10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3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s="10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3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s="10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30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s="10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3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s="10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3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s="10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3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s="10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30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s="10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3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s="1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3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s="10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3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s="10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3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s="10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3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s="10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3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s="10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30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s="10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3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s="10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3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s="10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3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s="10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30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s="1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3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s="10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3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s="10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3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s="10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0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s="10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3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s="10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3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s="10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3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s="10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3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s="10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3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s="10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3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s="1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3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s="10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3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s="10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0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s="10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4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s="10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3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s="10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3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s="10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3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s="10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3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s="10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30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s="10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s="1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3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s="10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30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s="10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s="10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30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s="10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30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s="10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0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s="10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3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s="10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30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s="10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3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s="10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30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s="1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30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s="10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s="10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3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s="10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3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s="10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30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s="10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s="10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30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s="10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3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s="10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30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s="10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3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s="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30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s="10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30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s="10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3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s="10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3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s="10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3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s="10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3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s="10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3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s="10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3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s="10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3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s="10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s="1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3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s="10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3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s="10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30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s="10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s="10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30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s="10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3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s="10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3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s="10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30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s="10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3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s="10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30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s="1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30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s="10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3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s="10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3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s="10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3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s="10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30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s="10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3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s="10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s="10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30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s="10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3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s="10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30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s="1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0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s="10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30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s="10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0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s="10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3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s="10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30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s="10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3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s="10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3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s="10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3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s="10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30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s="10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3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s="1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3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s="10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3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s="10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30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s="10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4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s="10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3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s="10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30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s="10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3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s="10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3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s="10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3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s="10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30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s="1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30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s="10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3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s="10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0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s="10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3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s="10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3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s="10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3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s="10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0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s="10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3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s="10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3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s="10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0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s="1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30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s="10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0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s="10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3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s="10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3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s="10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30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s="10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3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s="10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3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s="10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30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s="10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3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s="10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3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s="1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3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s="10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3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s="10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30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s="10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3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s="10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3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s="10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3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s="10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3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s="10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3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s="10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s="10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30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s="1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3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s="10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30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s="10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3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s="10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30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s="10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3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s="10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30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s="10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0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s="10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30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s="10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3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s="10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30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s="1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3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s="10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0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s="10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3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s="10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30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s="10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30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s="10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30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s="10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3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s="10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3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s="10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3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s="10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30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s="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30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s="10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3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s="10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30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s="10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3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s="10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3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s="10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"failed"</formula>
    </cfRule>
    <cfRule type="cellIs" dxfId="26" priority="3" operator="equal">
      <formula>"canceled"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E20FE-AF7E-4ED2-8DD8-BB1F50CD8E83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8362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E645B-8B1D-412A-B176-2CE63A6F9E98}">
  <dimension ref="A1:E7"/>
  <sheetViews>
    <sheetView workbookViewId="0">
      <selection activeCell="J36" sqref="J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8360</v>
      </c>
    </row>
    <row r="2" spans="1:5" x14ac:dyDescent="0.25">
      <c r="A2" s="11" t="s">
        <v>8358</v>
      </c>
      <c r="B2" t="s">
        <v>8360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8362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02210-7782-4483-8C73-B42D35182B3B}">
  <dimension ref="A1:F18"/>
  <sheetViews>
    <sheetView workbookViewId="0">
      <selection activeCell="K46" sqref="K4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8360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5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E3F9D-5627-4BC4-96DD-19742185F894}">
  <dimension ref="A1:F6"/>
  <sheetViews>
    <sheetView workbookViewId="0">
      <selection activeCell="C22" sqref="C22"/>
    </sheetView>
  </sheetViews>
  <sheetFormatPr defaultRowHeight="15" x14ac:dyDescent="0.25"/>
  <cols>
    <col min="1" max="1" width="33.5703125" bestFit="1" customWidth="1"/>
    <col min="2" max="2" width="63.5703125" customWidth="1"/>
    <col min="3" max="4" width="10.5703125" bestFit="1" customWidth="1"/>
    <col min="5" max="5" width="17" bestFit="1" customWidth="1"/>
    <col min="6" max="6" width="7.7109375" bestFit="1" customWidth="1"/>
  </cols>
  <sheetData>
    <row r="1" spans="1:6" x14ac:dyDescent="0.25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ht="31.5" customHeight="1" x14ac:dyDescent="0.25">
      <c r="A2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 s="17">
        <f>VLOOKUP(A2,Kickstarter!B:D,3,0)</f>
        <v>2000</v>
      </c>
      <c r="D2" s="17">
        <f>VLOOKUP(A2,Kickstarter!B:E,4,0)</f>
        <v>2020</v>
      </c>
      <c r="E2">
        <f>VLOOKUP(A2,Kickstarter!B:P,15,0)</f>
        <v>51.79</v>
      </c>
      <c r="F2">
        <f>VLOOKUP(A2,Kickstarter!B:L,11,0)</f>
        <v>39</v>
      </c>
    </row>
    <row r="3" spans="1:6" ht="31.5" customHeight="1" x14ac:dyDescent="0.25">
      <c r="A3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 s="17">
        <f>VLOOKUP(A3,Kickstarter!B:D,3,0)</f>
        <v>2000</v>
      </c>
      <c r="D3" s="17">
        <f>VLOOKUP(A3,Kickstarter!B:E,4,0)</f>
        <v>2020</v>
      </c>
      <c r="E3">
        <f>VLOOKUP(A3,Kickstarter!B:P,15,0)</f>
        <v>36.07</v>
      </c>
      <c r="F3">
        <f>VLOOKUP(A3,Kickstarter!B:L,11,0)</f>
        <v>56</v>
      </c>
    </row>
    <row r="4" spans="1:6" ht="31.5" customHeight="1" x14ac:dyDescent="0.25">
      <c r="A4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 s="17">
        <f>VLOOKUP(A4,Kickstarter!B:D,3,0)</f>
        <v>1500</v>
      </c>
      <c r="D4" s="17">
        <f>VLOOKUP(A4,Kickstarter!B:E,4,0)</f>
        <v>2576</v>
      </c>
      <c r="E4">
        <f>VLOOKUP(A4,Kickstarter!B:P,15,0)</f>
        <v>33.03</v>
      </c>
      <c r="F4">
        <f>VLOOKUP(A4,Kickstarter!B:L,11,0)</f>
        <v>78</v>
      </c>
    </row>
    <row r="5" spans="1:6" ht="31.5" customHeight="1" x14ac:dyDescent="0.25">
      <c r="A5" t="s">
        <v>3329</v>
      </c>
      <c r="B5" s="3" t="str">
        <f>VLOOKUP(A5,Kickstarter!B:C,2,0)</f>
        <v>Jestia and Raedon is a brand new romantic comedy play going to the Edinburgh Fringe Festival this summer.</v>
      </c>
      <c r="C5" s="17">
        <f>VLOOKUP(A5,Kickstarter!B:D,3,0)</f>
        <v>1000</v>
      </c>
      <c r="D5" s="17">
        <f>VLOOKUP(A5,Kickstarter!B:E,4,0)</f>
        <v>1168</v>
      </c>
      <c r="E5">
        <f>VLOOKUP(A5,Kickstarter!B:P,15,0)</f>
        <v>44.92</v>
      </c>
      <c r="F5">
        <f>VLOOKUP(A5,Kickstarter!B:L,11,0)</f>
        <v>26</v>
      </c>
    </row>
    <row r="6" spans="1:6" ht="31.5" customHeight="1" x14ac:dyDescent="0.25">
      <c r="A6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 s="17">
        <f>VLOOKUP(A6,Kickstarter!B:D,3,0)</f>
        <v>4000</v>
      </c>
      <c r="D6" s="17">
        <f>VLOOKUP(A6,Kickstarter!B:E,4,0)</f>
        <v>4137</v>
      </c>
      <c r="E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EDDA-62DF-4361-AFBF-856329CB503B}">
  <dimension ref="A1:T413"/>
  <sheetViews>
    <sheetView workbookViewId="0">
      <selection activeCell="C7" sqref="C7"/>
    </sheetView>
  </sheetViews>
  <sheetFormatPr defaultColWidth="87.85546875" defaultRowHeight="15" x14ac:dyDescent="0.25"/>
  <cols>
    <col min="1" max="1" width="5" bestFit="1" customWidth="1"/>
    <col min="2" max="2" width="37.5703125" customWidth="1"/>
    <col min="3" max="3" width="61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s="10" t="s">
        <v>8316</v>
      </c>
      <c r="S2" s="14">
        <v>42646.092812499999</v>
      </c>
      <c r="T2" s="14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s="10" t="s">
        <v>8316</v>
      </c>
      <c r="S3" s="14">
        <v>42430.040798611109</v>
      </c>
      <c r="T3" s="14">
        <v>42449.999131944445</v>
      </c>
    </row>
    <row r="4" spans="1:20" ht="3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s="10" t="s">
        <v>8316</v>
      </c>
      <c r="S4" s="14">
        <v>42238.13282407407</v>
      </c>
      <c r="T4" s="14">
        <v>42268.13282407407</v>
      </c>
    </row>
    <row r="5" spans="1:20" ht="3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s="10" t="s">
        <v>8316</v>
      </c>
      <c r="S5" s="14">
        <v>41850.400937500002</v>
      </c>
      <c r="T5" s="14">
        <v>41895.400937500002</v>
      </c>
    </row>
    <row r="6" spans="1:20" ht="3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s="10" t="s">
        <v>8316</v>
      </c>
      <c r="S6" s="14">
        <v>42753.205625000002</v>
      </c>
      <c r="T6" s="14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s="10" t="s">
        <v>8316</v>
      </c>
      <c r="S7" s="14">
        <v>42155.920219907406</v>
      </c>
      <c r="T7" s="14">
        <v>42176.888888888891</v>
      </c>
    </row>
    <row r="8" spans="1:20" ht="3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s="10" t="s">
        <v>8316</v>
      </c>
      <c r="S8" s="14">
        <v>42157.591064814813</v>
      </c>
      <c r="T8" s="14">
        <v>42179.083333333328</v>
      </c>
    </row>
    <row r="9" spans="1:20" ht="3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s="10" t="s">
        <v>8316</v>
      </c>
      <c r="S9" s="14">
        <v>42676.065150462964</v>
      </c>
      <c r="T9" s="14">
        <v>42721.290972222225</v>
      </c>
    </row>
    <row r="10" spans="1:20" ht="3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s="10" t="s">
        <v>8316</v>
      </c>
      <c r="S10" s="14">
        <v>42473.007037037038</v>
      </c>
      <c r="T10" s="14">
        <v>42503.007037037038</v>
      </c>
    </row>
    <row r="11" spans="1:20" ht="3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s="10" t="s">
        <v>8316</v>
      </c>
      <c r="S11" s="14">
        <v>42282.768414351856</v>
      </c>
      <c r="T11" s="14">
        <v>42312.810081018513</v>
      </c>
    </row>
    <row r="12" spans="1:20" ht="3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s="10" t="s">
        <v>8316</v>
      </c>
      <c r="S12" s="14">
        <v>42473.794710648144</v>
      </c>
      <c r="T12" s="14">
        <v>42503.794710648144</v>
      </c>
    </row>
    <row r="13" spans="1:20" ht="3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s="10" t="s">
        <v>8316</v>
      </c>
      <c r="S13" s="14">
        <v>42712.23474537037</v>
      </c>
      <c r="T13" s="14">
        <v>42735.707638888889</v>
      </c>
    </row>
    <row r="14" spans="1:20" ht="3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s="10" t="s">
        <v>8316</v>
      </c>
      <c r="S14" s="14">
        <v>42561.154664351852</v>
      </c>
      <c r="T14" s="14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s="10" t="s">
        <v>8316</v>
      </c>
      <c r="S15" s="14">
        <v>42709.134780092587</v>
      </c>
      <c r="T15" s="14">
        <v>42739.134780092587</v>
      </c>
    </row>
    <row r="16" spans="1: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s="10" t="s">
        <v>8316</v>
      </c>
      <c r="S16" s="14">
        <v>42086.614942129629</v>
      </c>
      <c r="T16" s="14">
        <v>42117.290972222225</v>
      </c>
    </row>
    <row r="17" spans="1:20" ht="3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s="10" t="s">
        <v>8316</v>
      </c>
      <c r="S17" s="14">
        <v>42064.652673611112</v>
      </c>
      <c r="T17" s="14">
        <v>42101.291666666672</v>
      </c>
    </row>
    <row r="18" spans="1:20" ht="3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s="10" t="s">
        <v>8316</v>
      </c>
      <c r="S18" s="14">
        <v>42292.701053240744</v>
      </c>
      <c r="T18" s="14">
        <v>42322.742719907401</v>
      </c>
    </row>
    <row r="19" spans="1:20" ht="3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s="10" t="s">
        <v>8316</v>
      </c>
      <c r="S19" s="14">
        <v>42461.747199074074</v>
      </c>
      <c r="T19" s="14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s="10" t="s">
        <v>8316</v>
      </c>
      <c r="S20" s="14">
        <v>42169.814340277779</v>
      </c>
      <c r="T20" s="14">
        <v>42199.814340277779</v>
      </c>
    </row>
    <row r="21" spans="1:20" ht="3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s="10" t="s">
        <v>8316</v>
      </c>
      <c r="S21" s="14">
        <v>42483.675208333334</v>
      </c>
      <c r="T21" s="14">
        <v>42522.789583333331</v>
      </c>
    </row>
    <row r="22" spans="1:20" ht="3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s="10" t="s">
        <v>8316</v>
      </c>
      <c r="S22" s="14">
        <v>42195.749745370369</v>
      </c>
      <c r="T22" s="14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s="10" t="s">
        <v>8316</v>
      </c>
      <c r="S23" s="14">
        <v>42675.057997685188</v>
      </c>
      <c r="T23" s="14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s="10" t="s">
        <v>8316</v>
      </c>
      <c r="S24" s="14">
        <v>42018.94159722222</v>
      </c>
      <c r="T24" s="14">
        <v>42047.291666666672</v>
      </c>
    </row>
    <row r="25" spans="1:2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s="10" t="s">
        <v>8316</v>
      </c>
      <c r="S25" s="14">
        <v>42026.924976851849</v>
      </c>
      <c r="T25" s="14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s="10" t="s">
        <v>8316</v>
      </c>
      <c r="S26" s="14">
        <v>41920.787534722222</v>
      </c>
      <c r="T26" s="14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s="10" t="s">
        <v>8316</v>
      </c>
      <c r="S27" s="14">
        <v>42558.189432870371</v>
      </c>
      <c r="T27" s="14">
        <v>42587.875</v>
      </c>
    </row>
    <row r="28" spans="1:20" ht="3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s="10" t="s">
        <v>8316</v>
      </c>
      <c r="S28" s="14">
        <v>41808.198518518519</v>
      </c>
      <c r="T28" s="14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s="10" t="s">
        <v>8316</v>
      </c>
      <c r="S29" s="14">
        <v>42550.701886574068</v>
      </c>
      <c r="T29" s="14">
        <v>42580.701886574068</v>
      </c>
    </row>
    <row r="30" spans="1:2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s="10" t="s">
        <v>8316</v>
      </c>
      <c r="S30" s="14">
        <v>42056.013124999998</v>
      </c>
      <c r="T30" s="14">
        <v>42075.166666666672</v>
      </c>
    </row>
    <row r="31" spans="1:20" ht="3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s="10" t="s">
        <v>8316</v>
      </c>
      <c r="S31" s="14">
        <v>42016.938692129625</v>
      </c>
      <c r="T31" s="14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s="10" t="s">
        <v>8316</v>
      </c>
      <c r="S32" s="14">
        <v>42591.899988425925</v>
      </c>
      <c r="T32" s="14">
        <v>42622.166666666672</v>
      </c>
    </row>
    <row r="33" spans="1:20" ht="3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s="10" t="s">
        <v>8316</v>
      </c>
      <c r="S33" s="14">
        <v>42183.231006944443</v>
      </c>
      <c r="T33" s="14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s="10" t="s">
        <v>8316</v>
      </c>
      <c r="S34" s="14">
        <v>41780.525937500002</v>
      </c>
      <c r="T34" s="14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s="10" t="s">
        <v>8316</v>
      </c>
      <c r="S35" s="14">
        <v>42158.065694444449</v>
      </c>
      <c r="T35" s="14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s="10" t="s">
        <v>8316</v>
      </c>
      <c r="S36" s="14">
        <v>42154.873124999998</v>
      </c>
      <c r="T36" s="14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s="10" t="s">
        <v>8316</v>
      </c>
      <c r="S37" s="14">
        <v>42208.84646990741</v>
      </c>
      <c r="T37" s="14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s="10" t="s">
        <v>8316</v>
      </c>
      <c r="S38" s="14">
        <v>42451.496817129635</v>
      </c>
      <c r="T38" s="14">
        <v>42459.610416666663</v>
      </c>
    </row>
    <row r="39" spans="1:20" ht="3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s="10" t="s">
        <v>8316</v>
      </c>
      <c r="S39" s="14">
        <v>41759.13962962963</v>
      </c>
      <c r="T39" s="14">
        <v>41791.165972222225</v>
      </c>
    </row>
    <row r="40" spans="1:20" ht="3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s="10" t="s">
        <v>8316</v>
      </c>
      <c r="S40" s="14">
        <v>42693.742604166662</v>
      </c>
      <c r="T40" s="14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s="10" t="s">
        <v>8316</v>
      </c>
      <c r="S41" s="14">
        <v>42250.598217592589</v>
      </c>
      <c r="T41" s="14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s="10" t="s">
        <v>8316</v>
      </c>
      <c r="S42" s="14">
        <v>42060.683935185181</v>
      </c>
      <c r="T42" s="14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s="10" t="s">
        <v>8316</v>
      </c>
      <c r="S43" s="14">
        <v>42136.270787037036</v>
      </c>
      <c r="T43" s="14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s="10" t="s">
        <v>8316</v>
      </c>
      <c r="S44" s="14">
        <v>42171.034861111111</v>
      </c>
      <c r="T44" s="14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s="10" t="s">
        <v>8316</v>
      </c>
      <c r="S45" s="14">
        <v>42494.683634259258</v>
      </c>
      <c r="T45" s="14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s="10" t="s">
        <v>8316</v>
      </c>
      <c r="S46" s="14">
        <v>41758.839675925927</v>
      </c>
      <c r="T46" s="14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s="10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s="10" t="s">
        <v>8316</v>
      </c>
      <c r="S48" s="14">
        <v>42268.127696759257</v>
      </c>
      <c r="T48" s="14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s="10" t="s">
        <v>8316</v>
      </c>
      <c r="S49" s="14">
        <v>42746.261782407411</v>
      </c>
      <c r="T49" s="14">
        <v>42784.207638888889</v>
      </c>
    </row>
    <row r="50" spans="1:20" ht="3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s="10" t="s">
        <v>8316</v>
      </c>
      <c r="S50" s="14">
        <v>41842.607592592591</v>
      </c>
      <c r="T50" s="14">
        <v>41864.916666666664</v>
      </c>
    </row>
    <row r="51" spans="1:20" ht="3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s="10" t="s">
        <v>8316</v>
      </c>
      <c r="S51" s="14">
        <v>41853.240208333329</v>
      </c>
      <c r="T51" s="14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s="10" t="s">
        <v>8316</v>
      </c>
      <c r="S52" s="14">
        <v>42061.212488425925</v>
      </c>
      <c r="T52" s="14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s="10" t="s">
        <v>8316</v>
      </c>
      <c r="S53" s="14">
        <v>42036.24428240741</v>
      </c>
      <c r="T53" s="14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s="10" t="s">
        <v>8316</v>
      </c>
      <c r="S54" s="14">
        <v>42157.470185185186</v>
      </c>
      <c r="T54" s="14">
        <v>42187.470185185186</v>
      </c>
    </row>
    <row r="55" spans="1:20" ht="3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s="10" t="s">
        <v>8316</v>
      </c>
      <c r="S55" s="14">
        <v>41827.909942129627</v>
      </c>
      <c r="T55" s="14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s="10" t="s">
        <v>8316</v>
      </c>
      <c r="S56" s="14">
        <v>42162.729548611111</v>
      </c>
      <c r="T56" s="14">
        <v>42192.729548611111</v>
      </c>
    </row>
    <row r="57" spans="1:20" ht="3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s="10" t="s">
        <v>8316</v>
      </c>
      <c r="S57" s="14">
        <v>42233.738564814819</v>
      </c>
      <c r="T57" s="14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s="10" t="s">
        <v>8316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s="10" t="s">
        <v>8316</v>
      </c>
      <c r="S59" s="14">
        <v>42585.523842592593</v>
      </c>
      <c r="T59" s="14">
        <v>42599.165972222225</v>
      </c>
    </row>
    <row r="60" spans="1:20" ht="3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s="10" t="s">
        <v>8316</v>
      </c>
      <c r="S60" s="14">
        <v>41808.669571759259</v>
      </c>
      <c r="T60" s="14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s="10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s="10" t="s">
        <v>8316</v>
      </c>
      <c r="S62" s="14">
        <v>42694.110185185185</v>
      </c>
      <c r="T62" s="14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s="10" t="s">
        <v>8316</v>
      </c>
      <c r="S63" s="14">
        <v>42341.818379629629</v>
      </c>
      <c r="T63" s="14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s="10" t="s">
        <v>8316</v>
      </c>
      <c r="S64" s="14">
        <v>41880.061006944445</v>
      </c>
      <c r="T64" s="14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s="10" t="s">
        <v>8316</v>
      </c>
      <c r="S65" s="14">
        <v>41941.683865740742</v>
      </c>
      <c r="T65" s="14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s="10" t="s">
        <v>8316</v>
      </c>
      <c r="S66" s="14">
        <v>42026.88118055556</v>
      </c>
      <c r="T66" s="14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s="10" t="s">
        <v>8316</v>
      </c>
      <c r="S67" s="14">
        <v>41922.640590277777</v>
      </c>
      <c r="T67" s="14">
        <v>41932.249305555553</v>
      </c>
    </row>
    <row r="68" spans="1:20" ht="3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s="10" t="s">
        <v>8316</v>
      </c>
      <c r="S68" s="14">
        <v>41993.824340277773</v>
      </c>
      <c r="T68" s="14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s="10" t="s">
        <v>8316</v>
      </c>
      <c r="S69" s="14">
        <v>42219.915856481486</v>
      </c>
      <c r="T69" s="14">
        <v>42240.083333333328</v>
      </c>
    </row>
    <row r="70" spans="1:20" ht="3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s="10" t="s">
        <v>8316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s="10" t="s">
        <v>8316</v>
      </c>
      <c r="S71" s="14">
        <v>41891.665324074071</v>
      </c>
      <c r="T71" s="14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s="10" t="s">
        <v>8316</v>
      </c>
      <c r="S72" s="14">
        <v>41226.017361111109</v>
      </c>
      <c r="T72" s="14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s="10" t="s">
        <v>8316</v>
      </c>
      <c r="S73" s="14">
        <v>40478.263923611114</v>
      </c>
      <c r="T73" s="14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s="10" t="s">
        <v>8316</v>
      </c>
      <c r="S74" s="14">
        <v>41862.83997685185</v>
      </c>
      <c r="T74" s="14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s="10" t="s">
        <v>8316</v>
      </c>
      <c r="S75" s="14">
        <v>40633.154363425929</v>
      </c>
      <c r="T75" s="14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s="10" t="s">
        <v>8316</v>
      </c>
      <c r="S76" s="14">
        <v>40970.875671296293</v>
      </c>
      <c r="T76" s="14">
        <v>41000.834004629629</v>
      </c>
    </row>
    <row r="77" spans="1:20" ht="3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s="10" t="s">
        <v>8316</v>
      </c>
      <c r="S77" s="14">
        <v>41026.953055555554</v>
      </c>
      <c r="T77" s="14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s="10" t="s">
        <v>8316</v>
      </c>
      <c r="S78" s="14">
        <v>41829.788252314815</v>
      </c>
      <c r="T78" s="14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s="10" t="s">
        <v>8316</v>
      </c>
      <c r="S79" s="14">
        <v>41447.839722222219</v>
      </c>
      <c r="T79" s="14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s="10" t="s">
        <v>8316</v>
      </c>
      <c r="S80" s="14">
        <v>40884.066678240742</v>
      </c>
      <c r="T80" s="14">
        <v>40926.958333333336</v>
      </c>
    </row>
    <row r="81" spans="1:20" ht="3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s="10" t="s">
        <v>8316</v>
      </c>
      <c r="S81" s="14">
        <v>41841.26489583333</v>
      </c>
      <c r="T81" s="14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s="10" t="s">
        <v>8316</v>
      </c>
      <c r="S82" s="14">
        <v>41799.685902777775</v>
      </c>
      <c r="T82" s="14">
        <v>41827.083333333336</v>
      </c>
    </row>
    <row r="83" spans="1:20" ht="3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s="10" t="s">
        <v>8316</v>
      </c>
      <c r="S83" s="14">
        <v>41775.753761574073</v>
      </c>
      <c r="T83" s="14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s="10" t="s">
        <v>8316</v>
      </c>
      <c r="S84" s="14">
        <v>41766.80572916667</v>
      </c>
      <c r="T84" s="14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s="10" t="s">
        <v>8316</v>
      </c>
      <c r="S85" s="14">
        <v>40644.159259259257</v>
      </c>
      <c r="T85" s="14">
        <v>40666.165972222225</v>
      </c>
    </row>
    <row r="86" spans="1:20" ht="3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s="10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s="10" t="s">
        <v>8316</v>
      </c>
      <c r="S87" s="14">
        <v>41839.175706018519</v>
      </c>
      <c r="T87" s="14">
        <v>41853.175706018519</v>
      </c>
    </row>
    <row r="88" spans="1:20" ht="3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s="10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s="10" t="s">
        <v>8316</v>
      </c>
      <c r="S89" s="14">
        <v>41591.737974537034</v>
      </c>
      <c r="T89" s="14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s="10" t="s">
        <v>8316</v>
      </c>
      <c r="S90" s="14">
        <v>41789.080370370371</v>
      </c>
      <c r="T90" s="14">
        <v>41822.166666666664</v>
      </c>
    </row>
    <row r="91" spans="1:20" ht="3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s="10" t="s">
        <v>8316</v>
      </c>
      <c r="S91" s="14">
        <v>40923.729953703703</v>
      </c>
      <c r="T91" s="14">
        <v>40953.729953703703</v>
      </c>
    </row>
    <row r="92" spans="1:20" ht="3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s="10" t="s">
        <v>8316</v>
      </c>
      <c r="S92" s="14">
        <v>41878.878379629627</v>
      </c>
      <c r="T92" s="14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s="10" t="s">
        <v>8316</v>
      </c>
      <c r="S93" s="14">
        <v>41862.864675925928</v>
      </c>
      <c r="T93" s="14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s="10" t="s">
        <v>8316</v>
      </c>
      <c r="S94" s="14">
        <v>40531.886886574073</v>
      </c>
      <c r="T94" s="14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s="10" t="s">
        <v>8316</v>
      </c>
      <c r="S95" s="14">
        <v>41477.930914351848</v>
      </c>
      <c r="T95" s="14">
        <v>41504.625</v>
      </c>
    </row>
    <row r="96" spans="1:20" ht="3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s="10" t="s">
        <v>8316</v>
      </c>
      <c r="S96" s="14">
        <v>41781.666770833333</v>
      </c>
      <c r="T96" s="14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s="10" t="s">
        <v>8316</v>
      </c>
      <c r="S97" s="14">
        <v>41375.702210648145</v>
      </c>
      <c r="T97" s="14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s="10" t="s">
        <v>8316</v>
      </c>
      <c r="S98" s="14">
        <v>40883.949317129627</v>
      </c>
      <c r="T98" s="14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s="10" t="s">
        <v>8316</v>
      </c>
      <c r="S99" s="14">
        <v>41491.79478009259</v>
      </c>
      <c r="T99" s="14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s="10" t="s">
        <v>8316</v>
      </c>
      <c r="S100" s="14">
        <v>41791.993414351848</v>
      </c>
      <c r="T100" s="14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s="10" t="s">
        <v>8316</v>
      </c>
      <c r="S101" s="14">
        <v>41835.666354166664</v>
      </c>
      <c r="T101" s="14">
        <v>41855.666354166664</v>
      </c>
    </row>
    <row r="102" spans="1:20" ht="3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s="10" t="s">
        <v>8316</v>
      </c>
      <c r="S102" s="14">
        <v>41827.605057870373</v>
      </c>
      <c r="T102" s="14">
        <v>41848.605057870373</v>
      </c>
    </row>
    <row r="103" spans="1:20" ht="3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s="10" t="s">
        <v>8316</v>
      </c>
      <c r="S103" s="14">
        <v>41778.637245370373</v>
      </c>
      <c r="T103" s="14">
        <v>41810.958333333336</v>
      </c>
    </row>
    <row r="104" spans="1:20" ht="3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s="10" t="s">
        <v>8316</v>
      </c>
      <c r="S104" s="14">
        <v>41013.936562499999</v>
      </c>
      <c r="T104" s="14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s="10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s="10" t="s">
        <v>8316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s="10" t="s">
        <v>8316</v>
      </c>
      <c r="S107" s="14">
        <v>42219.665173611109</v>
      </c>
      <c r="T107" s="14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s="10" t="s">
        <v>8316</v>
      </c>
      <c r="S108" s="14">
        <v>42648.546111111107</v>
      </c>
      <c r="T108" s="14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s="10" t="s">
        <v>8316</v>
      </c>
      <c r="S109" s="14">
        <v>42050.983182870375</v>
      </c>
      <c r="T109" s="14">
        <v>42085.941516203704</v>
      </c>
    </row>
    <row r="110" spans="1: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s="10" t="s">
        <v>8316</v>
      </c>
      <c r="S110" s="14">
        <v>42772.833379629628</v>
      </c>
      <c r="T110" s="14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s="10" t="s">
        <v>8316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s="10" t="s">
        <v>8316</v>
      </c>
      <c r="S112" s="14">
        <v>42206.835370370376</v>
      </c>
      <c r="T112" s="14">
        <v>42236.835370370376</v>
      </c>
    </row>
    <row r="113" spans="1:20" ht="3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s="10" t="s">
        <v>8316</v>
      </c>
      <c r="S113" s="14">
        <v>42697.850844907407</v>
      </c>
      <c r="T113" s="14">
        <v>42745.208333333328</v>
      </c>
    </row>
    <row r="114" spans="1:20" ht="3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s="10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s="10" t="s">
        <v>8316</v>
      </c>
      <c r="S115" s="14">
        <v>42323.70930555556</v>
      </c>
      <c r="T115" s="14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s="10" t="s">
        <v>8316</v>
      </c>
      <c r="S116" s="14">
        <v>41933.291643518518</v>
      </c>
      <c r="T116" s="14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s="10" t="s">
        <v>8316</v>
      </c>
      <c r="S117" s="14">
        <v>41898.168125000004</v>
      </c>
      <c r="T117" s="14">
        <v>41913.165972222225</v>
      </c>
    </row>
    <row r="118" spans="1:20" ht="3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s="10" t="s">
        <v>8316</v>
      </c>
      <c r="S118" s="14">
        <v>42446.943831018521</v>
      </c>
      <c r="T118" s="14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s="10" t="s">
        <v>8316</v>
      </c>
      <c r="S119" s="14">
        <v>42463.81385416667</v>
      </c>
      <c r="T119" s="14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s="10" t="s">
        <v>8316</v>
      </c>
      <c r="S120" s="14">
        <v>42766.805034722223</v>
      </c>
      <c r="T120" s="14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s="10" t="s">
        <v>8316</v>
      </c>
      <c r="S121" s="14">
        <v>42522.347812499997</v>
      </c>
      <c r="T121" s="14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s="10" t="s">
        <v>8316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s="10" t="s">
        <v>8316</v>
      </c>
      <c r="S123" s="14">
        <v>42252.474351851852</v>
      </c>
      <c r="T123" s="14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s="10" t="s">
        <v>8316</v>
      </c>
      <c r="S124" s="14">
        <v>41893.324884259258</v>
      </c>
      <c r="T124" s="14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s="10" t="s">
        <v>8316</v>
      </c>
      <c r="S125" s="14">
        <v>41871.755694444444</v>
      </c>
      <c r="T125" s="14">
        <v>41901.755694444444</v>
      </c>
    </row>
    <row r="126" spans="1:20" ht="3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s="10" t="s">
        <v>8316</v>
      </c>
      <c r="S126" s="14">
        <v>42262.096782407403</v>
      </c>
      <c r="T126" s="14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s="10" t="s">
        <v>8316</v>
      </c>
      <c r="S127" s="14">
        <v>42135.60020833333</v>
      </c>
      <c r="T127" s="14">
        <v>42167.083333333328</v>
      </c>
    </row>
    <row r="128" spans="1:20" ht="3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s="10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s="10" t="s">
        <v>8316</v>
      </c>
      <c r="S129" s="14">
        <v>42068.888391203705</v>
      </c>
      <c r="T129" s="14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s="10" t="s">
        <v>8316</v>
      </c>
      <c r="S130" s="14">
        <v>42145.746689814812</v>
      </c>
      <c r="T130" s="14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s="10" t="s">
        <v>8316</v>
      </c>
      <c r="S131" s="14">
        <v>41918.742175925923</v>
      </c>
      <c r="T131" s="14">
        <v>41948.783842592595</v>
      </c>
    </row>
    <row r="132" spans="1:20" ht="3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s="10" t="s">
        <v>8316</v>
      </c>
      <c r="S132" s="14">
        <v>42146.731087962966</v>
      </c>
      <c r="T132" s="14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s="10" t="s">
        <v>8316</v>
      </c>
      <c r="S133" s="14">
        <v>42602.576712962968</v>
      </c>
      <c r="T133" s="14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s="10" t="s">
        <v>8316</v>
      </c>
      <c r="S134" s="14">
        <v>42144.573807870373</v>
      </c>
      <c r="T134" s="14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s="10" t="s">
        <v>8316</v>
      </c>
      <c r="S135" s="14">
        <v>41982.887280092589</v>
      </c>
      <c r="T135" s="14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s="10" t="s">
        <v>8316</v>
      </c>
      <c r="S136" s="14">
        <v>42614.760937500003</v>
      </c>
      <c r="T136" s="14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s="10" t="s">
        <v>8316</v>
      </c>
      <c r="S137" s="14">
        <v>42303.672662037032</v>
      </c>
      <c r="T137" s="14">
        <v>42338.714328703703</v>
      </c>
    </row>
    <row r="138" spans="1:20" ht="3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s="10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s="10" t="s">
        <v>8316</v>
      </c>
      <c r="S139" s="14">
        <v>41964.315532407403</v>
      </c>
      <c r="T139" s="14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s="10" t="s">
        <v>8316</v>
      </c>
      <c r="S140" s="14">
        <v>42284.516064814816</v>
      </c>
      <c r="T140" s="14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s="10" t="s">
        <v>8316</v>
      </c>
      <c r="S141" s="14">
        <v>42016.800208333334</v>
      </c>
      <c r="T141" s="14">
        <v>42032.916666666672</v>
      </c>
    </row>
    <row r="142" spans="1:20" ht="3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s="10" t="s">
        <v>8316</v>
      </c>
      <c r="S142" s="14">
        <v>42136.536134259266</v>
      </c>
      <c r="T142" s="14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s="10" t="s">
        <v>8316</v>
      </c>
      <c r="S143" s="14">
        <v>42172.757638888885</v>
      </c>
      <c r="T143" s="14">
        <v>42202.757638888885</v>
      </c>
    </row>
    <row r="144" spans="1:20" ht="3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s="10" t="s">
        <v>8316</v>
      </c>
      <c r="S144" s="14">
        <v>42590.90425925926</v>
      </c>
      <c r="T144" s="14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s="10" t="s">
        <v>8316</v>
      </c>
      <c r="S145" s="14">
        <v>42284.500104166669</v>
      </c>
      <c r="T145" s="14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s="10" t="s">
        <v>8316</v>
      </c>
      <c r="S146" s="14">
        <v>42611.801412037035</v>
      </c>
      <c r="T146" s="14">
        <v>42627.791666666672</v>
      </c>
    </row>
    <row r="147" spans="1:20" ht="3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s="10" t="s">
        <v>8316</v>
      </c>
      <c r="S147" s="14">
        <v>42400.704537037032</v>
      </c>
      <c r="T147" s="14">
        <v>42444.875</v>
      </c>
    </row>
    <row r="148" spans="1:20" ht="3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s="10" t="s">
        <v>8316</v>
      </c>
      <c r="S148" s="14">
        <v>42017.88045138889</v>
      </c>
      <c r="T148" s="14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s="10" t="s">
        <v>8316</v>
      </c>
      <c r="S149" s="14">
        <v>42431.102534722217</v>
      </c>
      <c r="T149" s="14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s="10" t="s">
        <v>8316</v>
      </c>
      <c r="S150" s="14">
        <v>42121.756921296299</v>
      </c>
      <c r="T150" s="14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s="10" t="s">
        <v>8316</v>
      </c>
      <c r="S151" s="14">
        <v>42219.019733796296</v>
      </c>
      <c r="T151" s="14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s="10" t="s">
        <v>8316</v>
      </c>
      <c r="S152" s="14">
        <v>42445.19430555556</v>
      </c>
      <c r="T152" s="14">
        <v>42489.19430555556</v>
      </c>
    </row>
    <row r="153" spans="1:20" ht="3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s="10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s="10" t="s">
        <v>8316</v>
      </c>
      <c r="S154" s="14">
        <v>42762.942430555559</v>
      </c>
      <c r="T154" s="14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s="10" t="s">
        <v>8316</v>
      </c>
      <c r="S155" s="14">
        <v>42567.840069444443</v>
      </c>
      <c r="T155" s="14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s="10" t="s">
        <v>8316</v>
      </c>
      <c r="S156" s="14">
        <v>42232.702546296292</v>
      </c>
      <c r="T156" s="14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s="10" t="s">
        <v>8316</v>
      </c>
      <c r="S157" s="14">
        <v>42239.957962962959</v>
      </c>
      <c r="T157" s="14">
        <v>42260</v>
      </c>
    </row>
    <row r="158" spans="1:20" ht="3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s="10" t="s">
        <v>8316</v>
      </c>
      <c r="S158" s="14">
        <v>42261.917395833334</v>
      </c>
      <c r="T158" s="14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s="10" t="s">
        <v>8316</v>
      </c>
      <c r="S159" s="14">
        <v>42102.743773148148</v>
      </c>
      <c r="T159" s="14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s="10" t="s">
        <v>8316</v>
      </c>
      <c r="S160" s="14">
        <v>42538.73583333334</v>
      </c>
      <c r="T160" s="14">
        <v>42583.290972222225</v>
      </c>
    </row>
    <row r="161" spans="1:20" ht="3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s="10" t="s">
        <v>8316</v>
      </c>
      <c r="S161" s="14">
        <v>42056.65143518518</v>
      </c>
      <c r="T161" s="14">
        <v>42091.609768518523</v>
      </c>
    </row>
    <row r="162" spans="1:20" ht="3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s="10" t="s">
        <v>8316</v>
      </c>
      <c r="S162" s="14">
        <v>42696.624444444446</v>
      </c>
      <c r="T162" s="14">
        <v>42726.624444444446</v>
      </c>
    </row>
    <row r="163" spans="1:20" ht="3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s="10" t="s">
        <v>8316</v>
      </c>
      <c r="S163" s="14">
        <v>42186.855879629627</v>
      </c>
      <c r="T163" s="14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s="10" t="s">
        <v>8316</v>
      </c>
      <c r="S164" s="14">
        <v>42493.219236111108</v>
      </c>
      <c r="T164" s="14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s="10" t="s">
        <v>8316</v>
      </c>
      <c r="S165" s="14">
        <v>42475.057164351849</v>
      </c>
      <c r="T165" s="14">
        <v>42505.057164351849</v>
      </c>
    </row>
    <row r="166" spans="1:20" ht="3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s="10" t="s">
        <v>8316</v>
      </c>
      <c r="S166" s="14">
        <v>42452.876909722225</v>
      </c>
      <c r="T166" s="14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s="10" t="s">
        <v>8316</v>
      </c>
      <c r="S167" s="14">
        <v>42253.928530092591</v>
      </c>
      <c r="T167" s="14">
        <v>42283.928530092591</v>
      </c>
    </row>
    <row r="168" spans="1:20" ht="3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s="10" t="s">
        <v>8316</v>
      </c>
      <c r="S168" s="14">
        <v>42264.29178240741</v>
      </c>
      <c r="T168" s="14">
        <v>42294.29178240741</v>
      </c>
    </row>
    <row r="169" spans="1:20" ht="3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s="10" t="s">
        <v>8316</v>
      </c>
      <c r="S169" s="14">
        <v>42664.809560185182</v>
      </c>
      <c r="T169" s="14">
        <v>42685.916666666672</v>
      </c>
    </row>
    <row r="170" spans="1:20" ht="3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s="10" t="s">
        <v>8316</v>
      </c>
      <c r="S170" s="14">
        <v>42382.244409722218</v>
      </c>
      <c r="T170" s="14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s="10" t="s">
        <v>8316</v>
      </c>
      <c r="S171" s="14">
        <v>41826.871238425927</v>
      </c>
      <c r="T171" s="14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s="10" t="s">
        <v>8316</v>
      </c>
      <c r="S172" s="14">
        <v>42499.039629629624</v>
      </c>
      <c r="T172" s="14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s="10" t="s">
        <v>8316</v>
      </c>
      <c r="S173" s="14">
        <v>42513.045798611114</v>
      </c>
      <c r="T173" s="14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s="10" t="s">
        <v>8316</v>
      </c>
      <c r="S174" s="14">
        <v>41914.100289351853</v>
      </c>
      <c r="T174" s="14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s="10" t="s">
        <v>8316</v>
      </c>
      <c r="S175" s="14">
        <v>42521.010370370372</v>
      </c>
      <c r="T175" s="14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s="10" t="s">
        <v>8316</v>
      </c>
      <c r="S176" s="14">
        <v>42041.714178240742</v>
      </c>
      <c r="T176" s="14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s="10" t="s">
        <v>8316</v>
      </c>
      <c r="S177" s="14">
        <v>41822.57503472222</v>
      </c>
      <c r="T177" s="14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s="10" t="s">
        <v>8316</v>
      </c>
      <c r="S178" s="14">
        <v>42248.697754629626</v>
      </c>
      <c r="T178" s="14">
        <v>42283.697754629626</v>
      </c>
    </row>
    <row r="179" spans="1:20" ht="3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s="10" t="s">
        <v>8316</v>
      </c>
      <c r="S179" s="14">
        <v>41809.860300925924</v>
      </c>
      <c r="T179" s="14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s="10" t="s">
        <v>8316</v>
      </c>
      <c r="S180" s="14">
        <v>42148.676851851851</v>
      </c>
      <c r="T180" s="14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s="10" t="s">
        <v>8316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s="10" t="s">
        <v>8316</v>
      </c>
      <c r="S182" s="14">
        <v>42769.574999999997</v>
      </c>
      <c r="T182" s="14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s="10" t="s">
        <v>8316</v>
      </c>
      <c r="S183" s="14">
        <v>42549.665717592594</v>
      </c>
      <c r="T183" s="14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s="10" t="s">
        <v>8316</v>
      </c>
      <c r="S184" s="14">
        <v>42685.974004629628</v>
      </c>
      <c r="T184" s="14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s="10" t="s">
        <v>8316</v>
      </c>
      <c r="S185" s="14">
        <v>42062.296412037031</v>
      </c>
      <c r="T185" s="14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s="10" t="s">
        <v>8316</v>
      </c>
      <c r="S186" s="14">
        <v>41851.200150462959</v>
      </c>
      <c r="T186" s="14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s="10" t="s">
        <v>8316</v>
      </c>
      <c r="S187" s="14">
        <v>42053.106111111112</v>
      </c>
      <c r="T187" s="14">
        <v>42112.025694444441</v>
      </c>
    </row>
    <row r="188" spans="1:20" ht="3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s="10" t="s">
        <v>8316</v>
      </c>
      <c r="S188" s="14">
        <v>42054.024421296301</v>
      </c>
      <c r="T188" s="14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s="10" t="s">
        <v>8316</v>
      </c>
      <c r="S189" s="14">
        <v>42466.558796296296</v>
      </c>
      <c r="T189" s="14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s="10" t="s">
        <v>8316</v>
      </c>
      <c r="S190" s="14">
        <v>42513.110787037032</v>
      </c>
      <c r="T190" s="14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s="10" t="s">
        <v>8316</v>
      </c>
      <c r="S191" s="14">
        <v>42270.7269212963</v>
      </c>
      <c r="T191" s="14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s="10" t="s">
        <v>8316</v>
      </c>
      <c r="S192" s="14">
        <v>41932.311099537037</v>
      </c>
      <c r="T192" s="14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s="10" t="s">
        <v>8316</v>
      </c>
      <c r="S193" s="14">
        <v>42746.057106481487</v>
      </c>
      <c r="T193" s="14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s="10" t="s">
        <v>8316</v>
      </c>
      <c r="S194" s="14">
        <v>41866.025347222225</v>
      </c>
      <c r="T194" s="14">
        <v>41883.665972222225</v>
      </c>
    </row>
    <row r="195" spans="1:20" ht="3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s="10" t="s">
        <v>8316</v>
      </c>
      <c r="S195" s="14">
        <v>42056.091631944444</v>
      </c>
      <c r="T195" s="14">
        <v>42070.204861111109</v>
      </c>
    </row>
    <row r="196" spans="1:20" ht="3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s="10" t="s">
        <v>8316</v>
      </c>
      <c r="S196" s="14">
        <v>41851.771354166667</v>
      </c>
      <c r="T196" s="14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s="10" t="s">
        <v>8316</v>
      </c>
      <c r="S197" s="14">
        <v>42321.101759259262</v>
      </c>
      <c r="T197" s="14">
        <v>42351.101759259262</v>
      </c>
    </row>
    <row r="198" spans="1:20" ht="3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s="10" t="s">
        <v>8316</v>
      </c>
      <c r="S198" s="14">
        <v>42107.067557870367</v>
      </c>
      <c r="T198" s="14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s="10" t="s">
        <v>8316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s="10" t="s">
        <v>8316</v>
      </c>
      <c r="S200" s="14">
        <v>42690.334317129629</v>
      </c>
      <c r="T200" s="14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s="10" t="s">
        <v>8316</v>
      </c>
      <c r="S201" s="14">
        <v>42312.874594907407</v>
      </c>
      <c r="T201" s="14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s="10" t="s">
        <v>8316</v>
      </c>
      <c r="S202" s="14">
        <v>41855.548101851848</v>
      </c>
      <c r="T202" s="14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s="10" t="s">
        <v>8316</v>
      </c>
      <c r="S203" s="14">
        <v>42059.701319444444</v>
      </c>
      <c r="T203" s="14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s="10" t="s">
        <v>8316</v>
      </c>
      <c r="S204" s="14">
        <v>41937.95344907407</v>
      </c>
      <c r="T204" s="14">
        <v>41972.995115740734</v>
      </c>
    </row>
    <row r="205" spans="1:20" ht="3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s="10" t="s">
        <v>8316</v>
      </c>
      <c r="S205" s="14">
        <v>42044.184988425928</v>
      </c>
      <c r="T205" s="14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s="10" t="s">
        <v>8316</v>
      </c>
      <c r="S206" s="14">
        <v>42524.782638888893</v>
      </c>
      <c r="T206" s="14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s="10" t="s">
        <v>8316</v>
      </c>
      <c r="S207" s="14">
        <v>42292.087592592594</v>
      </c>
      <c r="T207" s="14">
        <v>42329.125</v>
      </c>
    </row>
    <row r="208" spans="1:20" ht="3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s="10" t="s">
        <v>8316</v>
      </c>
      <c r="S208" s="14">
        <v>41953.8675</v>
      </c>
      <c r="T208" s="14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s="10" t="s">
        <v>8316</v>
      </c>
      <c r="S209" s="14">
        <v>41946.644745370373</v>
      </c>
      <c r="T209" s="14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s="10" t="s">
        <v>8316</v>
      </c>
      <c r="S210" s="14">
        <v>41947.762592592589</v>
      </c>
      <c r="T210" s="14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s="10" t="s">
        <v>8316</v>
      </c>
      <c r="S211" s="14">
        <v>42494.563449074078</v>
      </c>
      <c r="T211" s="14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s="10" t="s">
        <v>8316</v>
      </c>
      <c r="S212" s="14">
        <v>41815.774826388886</v>
      </c>
      <c r="T212" s="14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s="10" t="s">
        <v>8316</v>
      </c>
      <c r="S213" s="14">
        <v>41830.545694444445</v>
      </c>
      <c r="T213" s="14">
        <v>41859.936111111114</v>
      </c>
    </row>
    <row r="214" spans="1:20" ht="3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s="10" t="s">
        <v>8316</v>
      </c>
      <c r="S214" s="14">
        <v>41923.921643518523</v>
      </c>
      <c r="T214" s="14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s="10" t="s">
        <v>8316</v>
      </c>
      <c r="S215" s="14">
        <v>41764.44663194444</v>
      </c>
      <c r="T215" s="14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s="10" t="s">
        <v>8316</v>
      </c>
      <c r="S216" s="14">
        <v>41941.75203703704</v>
      </c>
      <c r="T216" s="14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s="10" t="s">
        <v>8316</v>
      </c>
      <c r="S217" s="14">
        <v>41834.953865740739</v>
      </c>
      <c r="T217" s="14">
        <v>41879.953865740739</v>
      </c>
    </row>
    <row r="218" spans="1:20" ht="3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s="10" t="s">
        <v>8316</v>
      </c>
      <c r="S218" s="14">
        <v>42290.61855324074</v>
      </c>
      <c r="T218" s="14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s="10" t="s">
        <v>8316</v>
      </c>
      <c r="S219" s="14">
        <v>42152.503495370373</v>
      </c>
      <c r="T219" s="14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s="10" t="s">
        <v>8316</v>
      </c>
      <c r="S220" s="14">
        <v>41791.492777777778</v>
      </c>
      <c r="T220" s="14">
        <v>41836.492777777778</v>
      </c>
    </row>
    <row r="221" spans="1:20" ht="3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s="10" t="s">
        <v>8316</v>
      </c>
      <c r="S221" s="14">
        <v>41808.991944444446</v>
      </c>
      <c r="T221" s="14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s="10" t="s">
        <v>8316</v>
      </c>
      <c r="S222" s="14">
        <v>42500.041550925926</v>
      </c>
      <c r="T222" s="14">
        <v>42527.291666666672</v>
      </c>
    </row>
    <row r="223" spans="1:20" ht="3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s="10" t="s">
        <v>8316</v>
      </c>
      <c r="S223" s="14">
        <v>42265.022824074069</v>
      </c>
      <c r="T223" s="14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s="10" t="s">
        <v>8316</v>
      </c>
      <c r="S224" s="14">
        <v>42053.733078703706</v>
      </c>
      <c r="T224" s="14">
        <v>42063.207638888889</v>
      </c>
    </row>
    <row r="225" spans="1:20" ht="3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s="10" t="s">
        <v>8316</v>
      </c>
      <c r="S225" s="14">
        <v>42675.832465277781</v>
      </c>
      <c r="T225" s="14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s="10" t="s">
        <v>8316</v>
      </c>
      <c r="S226" s="14">
        <v>42467.144166666665</v>
      </c>
      <c r="T226" s="14">
        <v>42477.979166666672</v>
      </c>
    </row>
    <row r="227" spans="1:20" ht="3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s="10" t="s">
        <v>8316</v>
      </c>
      <c r="S227" s="14">
        <v>41894.91375</v>
      </c>
      <c r="T227" s="14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s="10" t="s">
        <v>8316</v>
      </c>
      <c r="S228" s="14">
        <v>41752.83457175926</v>
      </c>
      <c r="T228" s="14">
        <v>41782.83457175926</v>
      </c>
    </row>
    <row r="229" spans="1:20" ht="3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s="10" t="s">
        <v>8316</v>
      </c>
      <c r="S229" s="14">
        <v>42037.791238425925</v>
      </c>
      <c r="T229" s="14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s="10" t="s">
        <v>8316</v>
      </c>
      <c r="S230" s="14">
        <v>42088.911354166667</v>
      </c>
      <c r="T230" s="14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s="10" t="s">
        <v>8316</v>
      </c>
      <c r="S231" s="14">
        <v>42018.676898148144</v>
      </c>
      <c r="T231" s="14">
        <v>42040.290972222225</v>
      </c>
    </row>
    <row r="232" spans="1:20" ht="3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s="10" t="s">
        <v>8316</v>
      </c>
      <c r="S232" s="14">
        <v>41884.617314814815</v>
      </c>
      <c r="T232" s="14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s="10" t="s">
        <v>8316</v>
      </c>
      <c r="S233" s="14">
        <v>41884.056747685187</v>
      </c>
      <c r="T233" s="14">
        <v>41903.083333333336</v>
      </c>
    </row>
    <row r="234" spans="1:20" ht="3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s="10" t="s">
        <v>8316</v>
      </c>
      <c r="S234" s="14">
        <v>41839.730937500004</v>
      </c>
      <c r="T234" s="14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s="10" t="s">
        <v>8316</v>
      </c>
      <c r="S235" s="14">
        <v>42380.581180555557</v>
      </c>
      <c r="T235" s="14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s="10" t="s">
        <v>8316</v>
      </c>
      <c r="S236" s="14">
        <v>41776.063136574077</v>
      </c>
      <c r="T236" s="14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s="10" t="s">
        <v>8316</v>
      </c>
      <c r="S237" s="14">
        <v>41800.380428240744</v>
      </c>
      <c r="T237" s="14">
        <v>41830.380428240744</v>
      </c>
    </row>
    <row r="238" spans="1:20" ht="3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s="10" t="s">
        <v>8316</v>
      </c>
      <c r="S238" s="14">
        <v>42572.61681712963</v>
      </c>
      <c r="T238" s="14">
        <v>42589.125</v>
      </c>
    </row>
    <row r="239" spans="1:20" ht="3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s="10" t="s">
        <v>8316</v>
      </c>
      <c r="S239" s="14">
        <v>41851.541585648149</v>
      </c>
      <c r="T239" s="14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s="10" t="s">
        <v>8316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s="10" t="s">
        <v>8316</v>
      </c>
      <c r="S241" s="14">
        <v>42374.911226851851</v>
      </c>
      <c r="T241" s="14">
        <v>42388.207638888889</v>
      </c>
    </row>
    <row r="242" spans="1:20" ht="3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s="10" t="s">
        <v>8316</v>
      </c>
      <c r="S242" s="14">
        <v>41809.12300925926</v>
      </c>
      <c r="T242" s="14">
        <v>41831.677083333336</v>
      </c>
    </row>
    <row r="243" spans="1:20" ht="3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s="10" t="s">
        <v>8316</v>
      </c>
      <c r="S243" s="14">
        <v>42294.429641203707</v>
      </c>
      <c r="T243" s="14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s="10" t="s">
        <v>8316</v>
      </c>
      <c r="S244" s="14">
        <v>42124.841111111105</v>
      </c>
      <c r="T244" s="14">
        <v>42154.841111111105</v>
      </c>
    </row>
    <row r="245" spans="1:20" ht="3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s="10" t="s">
        <v>8316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s="10" t="s">
        <v>8316</v>
      </c>
      <c r="S246" s="14">
        <v>42402.889027777783</v>
      </c>
      <c r="T246" s="14">
        <v>42447.847361111111</v>
      </c>
    </row>
    <row r="247" spans="1:20" ht="3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s="10" t="s">
        <v>8316</v>
      </c>
      <c r="S247" s="14">
        <v>41960.119085648148</v>
      </c>
      <c r="T247" s="14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s="10" t="s">
        <v>8316</v>
      </c>
      <c r="S248" s="14">
        <v>42532.052523148144</v>
      </c>
      <c r="T248" s="14">
        <v>42560.166666666672</v>
      </c>
    </row>
    <row r="249" spans="1:20" ht="3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s="10" t="s">
        <v>8316</v>
      </c>
      <c r="S249" s="14">
        <v>42088.723692129628</v>
      </c>
      <c r="T249" s="14">
        <v>42115.723692129628</v>
      </c>
    </row>
    <row r="250" spans="1:20" ht="3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s="10" t="s">
        <v>8316</v>
      </c>
      <c r="S250" s="14">
        <v>41820.639189814814</v>
      </c>
      <c r="T250" s="14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s="10" t="s">
        <v>8316</v>
      </c>
      <c r="S251" s="14">
        <v>42626.7503125</v>
      </c>
      <c r="T251" s="14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s="10" t="s">
        <v>8316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s="10" t="s">
        <v>8316</v>
      </c>
      <c r="S253" s="14">
        <v>42016.706678240742</v>
      </c>
      <c r="T253" s="14">
        <v>42047.249305555553</v>
      </c>
    </row>
    <row r="254" spans="1:20" ht="3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s="10" t="s">
        <v>8316</v>
      </c>
      <c r="S254" s="14">
        <v>42011.202581018515</v>
      </c>
      <c r="T254" s="14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s="10" t="s">
        <v>8316</v>
      </c>
      <c r="S255" s="14">
        <v>42643.632858796293</v>
      </c>
      <c r="T255" s="14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s="10" t="s">
        <v>8316</v>
      </c>
      <c r="S256" s="14">
        <v>42179.898472222223</v>
      </c>
      <c r="T256" s="14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s="10" t="s">
        <v>8316</v>
      </c>
      <c r="S257" s="14">
        <v>42575.130057870367</v>
      </c>
      <c r="T257" s="14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s="10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s="10" t="s">
        <v>8316</v>
      </c>
      <c r="S259" s="14">
        <v>42053.671666666662</v>
      </c>
      <c r="T259" s="14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s="10" t="s">
        <v>8316</v>
      </c>
      <c r="S260" s="14">
        <v>42605.765381944439</v>
      </c>
      <c r="T260" s="14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s="10" t="s">
        <v>8316</v>
      </c>
      <c r="S261" s="14">
        <v>42458.641724537039</v>
      </c>
      <c r="T261" s="14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s="10" t="s">
        <v>8316</v>
      </c>
      <c r="S262" s="14">
        <v>42529.022013888884</v>
      </c>
      <c r="T262" s="14">
        <v>42566.901388888888</v>
      </c>
    </row>
    <row r="263" spans="1:20" ht="3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s="10" t="s">
        <v>8316</v>
      </c>
      <c r="S263" s="14">
        <v>41928.170497685183</v>
      </c>
      <c r="T263" s="14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s="10" t="s">
        <v>8316</v>
      </c>
      <c r="S264" s="14">
        <v>42062.834444444445</v>
      </c>
      <c r="T264" s="14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s="10" t="s">
        <v>8316</v>
      </c>
      <c r="S265" s="14">
        <v>41921.279976851853</v>
      </c>
      <c r="T265" s="14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s="10" t="s">
        <v>8316</v>
      </c>
      <c r="S266" s="14">
        <v>42128.736608796295</v>
      </c>
      <c r="T266" s="14">
        <v>42141.125</v>
      </c>
    </row>
    <row r="267" spans="1:20" ht="3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s="10" t="s">
        <v>8316</v>
      </c>
      <c r="S267" s="14">
        <v>42053.916921296302</v>
      </c>
      <c r="T267" s="14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s="10" t="s">
        <v>8316</v>
      </c>
      <c r="S268" s="14">
        <v>42171.317442129628</v>
      </c>
      <c r="T268" s="14">
        <v>42195.875</v>
      </c>
    </row>
    <row r="269" spans="1:20" ht="3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s="10" t="s">
        <v>8316</v>
      </c>
      <c r="S269" s="14">
        <v>41793.668761574074</v>
      </c>
      <c r="T269" s="14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s="10" t="s">
        <v>8316</v>
      </c>
      <c r="S270" s="14">
        <v>42506.760405092587</v>
      </c>
      <c r="T270" s="14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s="10" t="s">
        <v>8316</v>
      </c>
      <c r="S271" s="14">
        <v>42372.693055555559</v>
      </c>
      <c r="T271" s="14">
        <v>42402.693055555559</v>
      </c>
    </row>
    <row r="272" spans="1:20" ht="3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s="10" t="s">
        <v>8316</v>
      </c>
      <c r="S272" s="14">
        <v>42126.87501157407</v>
      </c>
      <c r="T272" s="14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s="10" t="s">
        <v>8316</v>
      </c>
      <c r="S273" s="14">
        <v>42087.768055555556</v>
      </c>
      <c r="T273" s="14">
        <v>42111.666666666672</v>
      </c>
    </row>
    <row r="274" spans="1:20" ht="3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s="10" t="s">
        <v>8316</v>
      </c>
      <c r="S274" s="14">
        <v>42443.802361111113</v>
      </c>
      <c r="T274" s="14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s="10" t="s">
        <v>8316</v>
      </c>
      <c r="S275" s="14">
        <v>42121.249814814815</v>
      </c>
      <c r="T275" s="14">
        <v>42142.249814814815</v>
      </c>
    </row>
    <row r="276" spans="1:20" ht="3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s="10" t="s">
        <v>8316</v>
      </c>
      <c r="S276" s="14">
        <v>42268.009224537032</v>
      </c>
      <c r="T276" s="14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s="10" t="s">
        <v>8316</v>
      </c>
      <c r="S277" s="14">
        <v>41848.866157407407</v>
      </c>
      <c r="T277" s="14">
        <v>41868.21597222222</v>
      </c>
    </row>
    <row r="278" spans="1:20" ht="3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s="10" t="s">
        <v>8316</v>
      </c>
      <c r="S278" s="14">
        <v>42689.214988425927</v>
      </c>
      <c r="T278" s="14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s="10" t="s">
        <v>8316</v>
      </c>
      <c r="S279" s="14">
        <v>42584.846828703703</v>
      </c>
      <c r="T279" s="14">
        <v>42624.846828703703</v>
      </c>
    </row>
    <row r="280" spans="1:20" ht="3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s="10" t="s">
        <v>8316</v>
      </c>
      <c r="S280" s="14">
        <v>42511.741944444439</v>
      </c>
      <c r="T280" s="14">
        <v>42523.916666666672</v>
      </c>
    </row>
    <row r="281" spans="1:20" ht="3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s="10" t="s">
        <v>8316</v>
      </c>
      <c r="S281" s="14">
        <v>42132.036168981482</v>
      </c>
      <c r="T281" s="14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s="10" t="s">
        <v>8316</v>
      </c>
      <c r="S282" s="14">
        <v>42419.91942129629</v>
      </c>
      <c r="T282" s="14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s="10" t="s">
        <v>8316</v>
      </c>
      <c r="S283" s="14">
        <v>42430.839398148149</v>
      </c>
      <c r="T283" s="14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s="10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s="10" t="s">
        <v>8316</v>
      </c>
      <c r="S285" s="14">
        <v>41760.935706018521</v>
      </c>
      <c r="T285" s="14">
        <v>41772.166666666664</v>
      </c>
    </row>
    <row r="286" spans="1:20" ht="3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s="10" t="s">
        <v>8316</v>
      </c>
      <c r="S286" s="14">
        <v>41829.734259259261</v>
      </c>
      <c r="T286" s="14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s="10" t="s">
        <v>8316</v>
      </c>
      <c r="S287" s="14">
        <v>42491.92288194444</v>
      </c>
      <c r="T287" s="14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s="10" t="s">
        <v>8316</v>
      </c>
      <c r="S288" s="14">
        <v>41950.859560185185</v>
      </c>
      <c r="T288" s="14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s="10" t="s">
        <v>8316</v>
      </c>
      <c r="S289" s="14">
        <v>41802.62090277778</v>
      </c>
      <c r="T289" s="14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s="10" t="s">
        <v>8316</v>
      </c>
      <c r="S290" s="14">
        <v>41781.096203703702</v>
      </c>
      <c r="T290" s="14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s="10" t="s">
        <v>8316</v>
      </c>
      <c r="S291" s="14">
        <v>42020.846666666665</v>
      </c>
      <c r="T291" s="14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s="10" t="s">
        <v>8316</v>
      </c>
      <c r="S292" s="14">
        <v>42125.772812499999</v>
      </c>
      <c r="T292" s="14">
        <v>42155.772812499999</v>
      </c>
    </row>
    <row r="293" spans="1:20" ht="3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s="10" t="s">
        <v>8316</v>
      </c>
      <c r="S293" s="14">
        <v>41856.010069444441</v>
      </c>
      <c r="T293" s="14">
        <v>41890.125</v>
      </c>
    </row>
    <row r="294" spans="1:20" ht="3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s="10" t="s">
        <v>8316</v>
      </c>
      <c r="S294" s="14">
        <v>41893.783553240741</v>
      </c>
      <c r="T294" s="14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s="10" t="s">
        <v>8316</v>
      </c>
      <c r="S295" s="14">
        <v>41881.361342592594</v>
      </c>
      <c r="T295" s="14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s="10" t="s">
        <v>8316</v>
      </c>
      <c r="S296" s="14">
        <v>41880.76357638889</v>
      </c>
      <c r="T296" s="14">
        <v>41895.166666666664</v>
      </c>
    </row>
    <row r="297" spans="1:20" ht="3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s="10" t="s">
        <v>8316</v>
      </c>
      <c r="S297" s="14">
        <v>42214.6956712963</v>
      </c>
      <c r="T297" s="14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s="10" t="s">
        <v>8316</v>
      </c>
      <c r="S298" s="14">
        <v>42460.335312499999</v>
      </c>
      <c r="T298" s="14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s="10" t="s">
        <v>8316</v>
      </c>
      <c r="S299" s="14">
        <v>42167.023206018523</v>
      </c>
      <c r="T299" s="14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s="10" t="s">
        <v>8316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s="10" t="s">
        <v>8316</v>
      </c>
      <c r="S301" s="14">
        <v>42521.654328703706</v>
      </c>
      <c r="T301" s="14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s="10" t="s">
        <v>8316</v>
      </c>
      <c r="S302" s="14">
        <v>41884.599849537037</v>
      </c>
      <c r="T302" s="14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s="10" t="s">
        <v>8316</v>
      </c>
      <c r="S303" s="14">
        <v>42289.761192129634</v>
      </c>
      <c r="T303" s="14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s="10" t="s">
        <v>8316</v>
      </c>
      <c r="S304" s="14">
        <v>42243.6252662037</v>
      </c>
      <c r="T304" s="14">
        <v>42278.6252662037</v>
      </c>
    </row>
    <row r="305" spans="1:20" ht="3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s="10" t="s">
        <v>8316</v>
      </c>
      <c r="S305" s="14">
        <v>42600.756041666667</v>
      </c>
      <c r="T305" s="14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s="10" t="s">
        <v>8316</v>
      </c>
      <c r="S306" s="14">
        <v>41829.599791666667</v>
      </c>
      <c r="T306" s="14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s="10" t="s">
        <v>8316</v>
      </c>
      <c r="S307" s="14">
        <v>42040.831678240742</v>
      </c>
      <c r="T307" s="14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s="10" t="s">
        <v>8316</v>
      </c>
      <c r="S308" s="14">
        <v>42075.807395833333</v>
      </c>
      <c r="T308" s="14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s="10" t="s">
        <v>8316</v>
      </c>
      <c r="S309" s="14">
        <v>42073.660694444443</v>
      </c>
      <c r="T309" s="14">
        <v>42095.165972222225</v>
      </c>
    </row>
    <row r="310" spans="1:20" ht="3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s="10" t="s">
        <v>8316</v>
      </c>
      <c r="S310" s="14">
        <v>42480.078715277778</v>
      </c>
      <c r="T310" s="14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s="10" t="s">
        <v>8316</v>
      </c>
      <c r="S311" s="14">
        <v>42411.942291666666</v>
      </c>
      <c r="T311" s="14">
        <v>42434.041666666672</v>
      </c>
    </row>
    <row r="312" spans="1:20" ht="3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s="10" t="s">
        <v>8316</v>
      </c>
      <c r="S312" s="14">
        <v>41753.515856481477</v>
      </c>
      <c r="T312" s="14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s="10" t="s">
        <v>8316</v>
      </c>
      <c r="S313" s="14">
        <v>42196.028703703705</v>
      </c>
      <c r="T313" s="14">
        <v>42228</v>
      </c>
    </row>
    <row r="314" spans="1:20" ht="3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s="10" t="s">
        <v>8316</v>
      </c>
      <c r="S314" s="14">
        <v>42016.050451388888</v>
      </c>
      <c r="T314" s="14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s="10" t="s">
        <v>8316</v>
      </c>
      <c r="S315" s="14">
        <v>41730.276747685188</v>
      </c>
      <c r="T315" s="14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s="10" t="s">
        <v>8316</v>
      </c>
      <c r="S316" s="14">
        <v>42203.680300925931</v>
      </c>
      <c r="T316" s="14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s="10" t="s">
        <v>8316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s="10" t="s">
        <v>8316</v>
      </c>
      <c r="S318" s="14">
        <v>41869.740671296298</v>
      </c>
      <c r="T318" s="14">
        <v>41899.740671296298</v>
      </c>
    </row>
    <row r="319" spans="1:20" ht="3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s="10" t="s">
        <v>8316</v>
      </c>
      <c r="S319" s="14">
        <v>41982.688611111109</v>
      </c>
      <c r="T319" s="14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s="10" t="s">
        <v>8316</v>
      </c>
      <c r="S320" s="14">
        <v>41976.331979166673</v>
      </c>
      <c r="T320" s="14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s="10" t="s">
        <v>8316</v>
      </c>
      <c r="S321" s="14">
        <v>41926.942685185182</v>
      </c>
      <c r="T321" s="14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s="10" t="s">
        <v>8316</v>
      </c>
      <c r="S322" s="14">
        <v>42561.783877314811</v>
      </c>
      <c r="T322" s="14">
        <v>42593.165972222225</v>
      </c>
    </row>
    <row r="323" spans="1:20" ht="3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s="10" t="s">
        <v>8316</v>
      </c>
      <c r="S323" s="14">
        <v>42649.54923611111</v>
      </c>
      <c r="T323" s="14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s="10" t="s">
        <v>8316</v>
      </c>
      <c r="S324" s="14">
        <v>42093.786840277782</v>
      </c>
      <c r="T324" s="14">
        <v>42120.26944444445</v>
      </c>
    </row>
    <row r="325" spans="1:20" ht="3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s="10" t="s">
        <v>8316</v>
      </c>
      <c r="S325" s="14">
        <v>42026.176180555558</v>
      </c>
      <c r="T325" s="14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s="10" t="s">
        <v>8316</v>
      </c>
      <c r="S326" s="14">
        <v>42451.095856481479</v>
      </c>
      <c r="T326" s="14">
        <v>42465.095856481479</v>
      </c>
    </row>
    <row r="327" spans="1:20" ht="3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s="10" t="s">
        <v>8316</v>
      </c>
      <c r="S327" s="14">
        <v>42418.425983796296</v>
      </c>
      <c r="T327" s="14">
        <v>42478.384317129632</v>
      </c>
    </row>
    <row r="328" spans="1:20" ht="3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s="10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s="10" t="s">
        <v>8316</v>
      </c>
      <c r="S329" s="14">
        <v>42576.697569444441</v>
      </c>
      <c r="T329" s="14">
        <v>42636.697569444441</v>
      </c>
    </row>
    <row r="330" spans="1:20" ht="3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s="10" t="s">
        <v>8316</v>
      </c>
      <c r="S330" s="14">
        <v>42125.647534722222</v>
      </c>
      <c r="T330" s="14">
        <v>42150.647534722222</v>
      </c>
    </row>
    <row r="331" spans="1:20" ht="3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s="10" t="s">
        <v>8316</v>
      </c>
      <c r="S331" s="14">
        <v>42003.948425925926</v>
      </c>
      <c r="T331" s="14">
        <v>42028.207638888889</v>
      </c>
    </row>
    <row r="332" spans="1:20" ht="3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s="10" t="s">
        <v>8316</v>
      </c>
      <c r="S332" s="14">
        <v>41988.829942129625</v>
      </c>
      <c r="T332" s="14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s="10" t="s">
        <v>8316</v>
      </c>
      <c r="S333" s="14">
        <v>41974.898599537039</v>
      </c>
      <c r="T333" s="14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s="10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s="10" t="s">
        <v>8316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s="10" t="s">
        <v>8316</v>
      </c>
      <c r="S336" s="14">
        <v>42417.585532407407</v>
      </c>
      <c r="T336" s="14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s="10" t="s">
        <v>8316</v>
      </c>
      <c r="S337" s="14">
        <v>41866.79886574074</v>
      </c>
      <c r="T337" s="14">
        <v>41885.207638888889</v>
      </c>
    </row>
    <row r="338" spans="1:20" ht="3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s="10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s="10" t="s">
        <v>8316</v>
      </c>
      <c r="S339" s="14">
        <v>42628.849120370374</v>
      </c>
      <c r="T339" s="14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s="10" t="s">
        <v>8316</v>
      </c>
      <c r="S340" s="14">
        <v>42447.894432870366</v>
      </c>
      <c r="T340" s="14">
        <v>42507.894432870366</v>
      </c>
    </row>
    <row r="341" spans="1:20" ht="3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s="10" t="s">
        <v>8316</v>
      </c>
      <c r="S341" s="14">
        <v>42283.864351851851</v>
      </c>
      <c r="T341" s="14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s="10" t="s">
        <v>8316</v>
      </c>
      <c r="S342" s="14">
        <v>42483.015694444446</v>
      </c>
      <c r="T342" s="14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s="10" t="s">
        <v>8316</v>
      </c>
      <c r="S343" s="14">
        <v>41788.58997685185</v>
      </c>
      <c r="T343" s="14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s="10" t="s">
        <v>8316</v>
      </c>
      <c r="S344" s="14">
        <v>42144.041851851856</v>
      </c>
      <c r="T344" s="14">
        <v>42174.041851851856</v>
      </c>
    </row>
    <row r="345" spans="1:20" ht="3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s="10" t="s">
        <v>8316</v>
      </c>
      <c r="S345" s="14">
        <v>42661.132245370376</v>
      </c>
      <c r="T345" s="14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s="10" t="s">
        <v>8316</v>
      </c>
      <c r="S346" s="14">
        <v>42037.938206018516</v>
      </c>
      <c r="T346" s="14">
        <v>42068.166666666672</v>
      </c>
    </row>
    <row r="347" spans="1:20" ht="3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s="10" t="s">
        <v>8316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s="10" t="s">
        <v>8316</v>
      </c>
      <c r="S348" s="14">
        <v>41877.221886574072</v>
      </c>
      <c r="T348" s="14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s="10" t="s">
        <v>8316</v>
      </c>
      <c r="S349" s="14">
        <v>41828.736921296295</v>
      </c>
      <c r="T349" s="14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s="10" t="s">
        <v>8316</v>
      </c>
      <c r="S350" s="14">
        <v>42545.774189814809</v>
      </c>
      <c r="T350" s="14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s="10" t="s">
        <v>8316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s="10" t="s">
        <v>8316</v>
      </c>
      <c r="S352" s="14">
        <v>41887.292187500003</v>
      </c>
      <c r="T352" s="14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s="10" t="s">
        <v>8316</v>
      </c>
      <c r="S353" s="14">
        <v>41828.646319444444</v>
      </c>
      <c r="T353" s="14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s="10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s="10" t="s">
        <v>8316</v>
      </c>
      <c r="S355" s="14">
        <v>41775.858564814815</v>
      </c>
      <c r="T355" s="14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s="10" t="s">
        <v>8316</v>
      </c>
      <c r="S356" s="14">
        <v>42055.277199074073</v>
      </c>
      <c r="T356" s="14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s="10" t="s">
        <v>8316</v>
      </c>
      <c r="S357" s="14">
        <v>42447.896666666667</v>
      </c>
      <c r="T357" s="14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s="10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s="10" t="s">
        <v>8316</v>
      </c>
      <c r="S359" s="14">
        <v>41822.90488425926</v>
      </c>
      <c r="T359" s="14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s="10" t="s">
        <v>8316</v>
      </c>
      <c r="S360" s="14">
        <v>42185.556157407409</v>
      </c>
      <c r="T360" s="14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s="10" t="s">
        <v>8316</v>
      </c>
      <c r="S361" s="14">
        <v>41820.62809027778</v>
      </c>
      <c r="T361" s="14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s="10" t="s">
        <v>8316</v>
      </c>
      <c r="S362" s="14">
        <v>41876.815787037034</v>
      </c>
      <c r="T362" s="14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s="10" t="s">
        <v>8316</v>
      </c>
      <c r="S363" s="14">
        <v>41802.574282407404</v>
      </c>
      <c r="T363" s="14">
        <v>41823.165972222225</v>
      </c>
    </row>
    <row r="364" spans="1:20" ht="3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s="10" t="s">
        <v>8316</v>
      </c>
      <c r="S364" s="14">
        <v>41786.761354166665</v>
      </c>
      <c r="T364" s="14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s="10" t="s">
        <v>8316</v>
      </c>
      <c r="S365" s="14">
        <v>42627.454097222217</v>
      </c>
      <c r="T365" s="14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s="10" t="s">
        <v>8316</v>
      </c>
      <c r="S366" s="14">
        <v>42374.651504629626</v>
      </c>
      <c r="T366" s="14">
        <v>42384.651504629626</v>
      </c>
    </row>
    <row r="367" spans="1:20" ht="3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s="10" t="s">
        <v>8316</v>
      </c>
      <c r="S367" s="14">
        <v>41772.685393518521</v>
      </c>
      <c r="T367" s="14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s="10" t="s">
        <v>8316</v>
      </c>
      <c r="S368" s="14">
        <v>42633.116851851853</v>
      </c>
      <c r="T368" s="14">
        <v>42663.116851851853</v>
      </c>
    </row>
    <row r="369" spans="1:20" ht="3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s="10" t="s">
        <v>8316</v>
      </c>
      <c r="S369" s="14">
        <v>42219.180393518516</v>
      </c>
      <c r="T369" s="14">
        <v>42249.180393518516</v>
      </c>
    </row>
    <row r="370" spans="1:20" ht="3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s="10" t="s">
        <v>8316</v>
      </c>
      <c r="S370" s="14">
        <v>41753.593275462961</v>
      </c>
      <c r="T370" s="14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s="10" t="s">
        <v>8316</v>
      </c>
      <c r="S371" s="14">
        <v>42230.662731481483</v>
      </c>
      <c r="T371" s="14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s="10" t="s">
        <v>8316</v>
      </c>
      <c r="S372" s="14">
        <v>41787.218229166669</v>
      </c>
      <c r="T372" s="14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s="10" t="s">
        <v>8316</v>
      </c>
      <c r="S373" s="14">
        <v>42147.826840277776</v>
      </c>
      <c r="T373" s="14">
        <v>42176.934027777781</v>
      </c>
    </row>
    <row r="374" spans="1:20" ht="3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s="10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s="10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s="10" t="s">
        <v>8316</v>
      </c>
      <c r="S376" s="14">
        <v>41891.96503472222</v>
      </c>
      <c r="T376" s="14">
        <v>41901</v>
      </c>
    </row>
    <row r="377" spans="1:20" ht="3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s="10" t="s">
        <v>8316</v>
      </c>
      <c r="S377" s="14">
        <v>42490.133877314816</v>
      </c>
      <c r="T377" s="14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s="10" t="s">
        <v>8316</v>
      </c>
      <c r="S378" s="14">
        <v>41995.870486111111</v>
      </c>
      <c r="T378" s="14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s="10" t="s">
        <v>8316</v>
      </c>
      <c r="S379" s="14">
        <v>42401.806562500002</v>
      </c>
      <c r="T379" s="14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s="10" t="s">
        <v>8316</v>
      </c>
      <c r="S380" s="14">
        <v>41897.602037037039</v>
      </c>
      <c r="T380" s="14">
        <v>41927.602037037039</v>
      </c>
    </row>
    <row r="381" spans="1: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s="10" t="s">
        <v>8316</v>
      </c>
      <c r="S381" s="14">
        <v>41882.585648148146</v>
      </c>
      <c r="T381" s="14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s="10" t="s">
        <v>8316</v>
      </c>
      <c r="S382" s="14">
        <v>42556.504490740743</v>
      </c>
      <c r="T382" s="14">
        <v>42595.290972222225</v>
      </c>
    </row>
    <row r="383" spans="1:20" ht="3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s="10" t="s">
        <v>8316</v>
      </c>
      <c r="S383" s="14">
        <v>41792.542986111112</v>
      </c>
      <c r="T383" s="14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s="10" t="s">
        <v>8316</v>
      </c>
      <c r="S384" s="14">
        <v>41879.913761574076</v>
      </c>
      <c r="T384" s="14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s="10" t="s">
        <v>8316</v>
      </c>
      <c r="S385" s="14">
        <v>42552.048356481479</v>
      </c>
      <c r="T385" s="14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s="10" t="s">
        <v>8316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s="10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s="10" t="s">
        <v>8316</v>
      </c>
      <c r="S388" s="14">
        <v>41779.724224537036</v>
      </c>
      <c r="T388" s="14">
        <v>41805.666666666664</v>
      </c>
    </row>
    <row r="389" spans="1:20" ht="3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s="10" t="s">
        <v>8316</v>
      </c>
      <c r="S389" s="14">
        <v>42134.172071759262</v>
      </c>
      <c r="T389" s="14">
        <v>42155.290972222225</v>
      </c>
    </row>
    <row r="390" spans="1:20" ht="3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s="10" t="s">
        <v>8316</v>
      </c>
      <c r="S390" s="14">
        <v>42505.738032407404</v>
      </c>
      <c r="T390" s="14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s="10" t="s">
        <v>8316</v>
      </c>
      <c r="S391" s="14">
        <v>42118.556331018524</v>
      </c>
      <c r="T391" s="14">
        <v>42150.165972222225</v>
      </c>
    </row>
    <row r="392" spans="1:20" ht="3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s="10" t="s">
        <v>8316</v>
      </c>
      <c r="S392" s="14">
        <v>42360.887835648144</v>
      </c>
      <c r="T392" s="14">
        <v>42390.887835648144</v>
      </c>
    </row>
    <row r="393" spans="1:2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s="10" t="s">
        <v>8316</v>
      </c>
      <c r="S393" s="14">
        <v>42165.993125000001</v>
      </c>
      <c r="T393" s="14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s="10" t="s">
        <v>8316</v>
      </c>
      <c r="S394" s="14">
        <v>41927.936157407406</v>
      </c>
      <c r="T394" s="14">
        <v>41948.977824074071</v>
      </c>
    </row>
    <row r="395" spans="1:20" ht="3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s="10" t="s">
        <v>8316</v>
      </c>
      <c r="S395" s="14">
        <v>42462.140868055561</v>
      </c>
      <c r="T395" s="14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s="10" t="s">
        <v>8316</v>
      </c>
      <c r="S396" s="14">
        <v>42632.348310185189</v>
      </c>
      <c r="T396" s="14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s="10" t="s">
        <v>8316</v>
      </c>
      <c r="S397" s="14">
        <v>42054.849050925928</v>
      </c>
      <c r="T397" s="14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s="10" t="s">
        <v>8316</v>
      </c>
      <c r="S398" s="14">
        <v>42497.275706018518</v>
      </c>
      <c r="T398" s="14">
        <v>42535.904861111107</v>
      </c>
    </row>
    <row r="399" spans="1:20" ht="3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s="10" t="s">
        <v>8316</v>
      </c>
      <c r="S399" s="14">
        <v>42058.904074074075</v>
      </c>
      <c r="T399" s="14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s="10" t="s">
        <v>8316</v>
      </c>
      <c r="S400" s="14">
        <v>41807.690081018518</v>
      </c>
      <c r="T400" s="14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s="10" t="s">
        <v>8316</v>
      </c>
      <c r="S401" s="14">
        <v>42284.69694444444</v>
      </c>
      <c r="T401" s="14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s="10" t="s">
        <v>8316</v>
      </c>
      <c r="S402" s="14">
        <v>42045.84238425926</v>
      </c>
      <c r="T402" s="14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s="10" t="s">
        <v>8316</v>
      </c>
      <c r="S403" s="14">
        <v>42184.209537037037</v>
      </c>
      <c r="T403" s="14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s="10" t="s">
        <v>8316</v>
      </c>
      <c r="S404" s="14">
        <v>42341.180636574078</v>
      </c>
      <c r="T404" s="14">
        <v>42373.180636574078</v>
      </c>
    </row>
    <row r="405" spans="1:20" ht="3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s="10" t="s">
        <v>8316</v>
      </c>
      <c r="S405" s="14">
        <v>42170.910231481481</v>
      </c>
      <c r="T405" s="14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s="10" t="s">
        <v>8316</v>
      </c>
      <c r="S406" s="14">
        <v>42151.069606481484</v>
      </c>
      <c r="T406" s="14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s="10" t="s">
        <v>8316</v>
      </c>
      <c r="S407" s="14">
        <v>41944.527627314819</v>
      </c>
      <c r="T407" s="14">
        <v>42004.569293981483</v>
      </c>
    </row>
    <row r="408" spans="1:20" ht="3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s="10" t="s">
        <v>8316</v>
      </c>
      <c r="S408" s="14">
        <v>42593.865405092598</v>
      </c>
      <c r="T408" s="14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s="10" t="s">
        <v>8316</v>
      </c>
      <c r="S409" s="14">
        <v>42503.740868055553</v>
      </c>
      <c r="T409" s="14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s="10" t="s">
        <v>8316</v>
      </c>
      <c r="S410" s="14">
        <v>41927.848900462966</v>
      </c>
      <c r="T410" s="14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s="10" t="s">
        <v>8316</v>
      </c>
      <c r="S411" s="14">
        <v>42375.114988425921</v>
      </c>
      <c r="T411" s="14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s="10" t="s">
        <v>8316</v>
      </c>
      <c r="S412" s="14">
        <v>42553.926527777774</v>
      </c>
      <c r="T412" s="14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s="10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413 O1:P1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7171E-35A5-47F4-A162-198C42987E67}">
  <dimension ref="A1:T251"/>
  <sheetViews>
    <sheetView workbookViewId="0">
      <selection activeCell="C12" sqref="C12"/>
    </sheetView>
  </sheetViews>
  <sheetFormatPr defaultRowHeight="15" x14ac:dyDescent="0.25"/>
  <cols>
    <col min="1" max="1" width="5" bestFit="1" customWidth="1"/>
    <col min="2" max="2" width="41.85546875" customWidth="1"/>
    <col min="3" max="3" width="57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  <col min="21" max="21" width="93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s="10" t="s">
        <v>8316</v>
      </c>
      <c r="S2" s="14">
        <v>42492.737847222219</v>
      </c>
      <c r="T2" s="14">
        <v>42534.166666666672</v>
      </c>
    </row>
    <row r="3" spans="1:20" ht="3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s="10" t="s">
        <v>8316</v>
      </c>
      <c r="S3" s="14">
        <v>42103.016585648147</v>
      </c>
      <c r="T3" s="14">
        <v>42163.016585648147</v>
      </c>
    </row>
    <row r="4" spans="1:20" ht="3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s="10" t="s">
        <v>8316</v>
      </c>
      <c r="S4" s="14">
        <v>42108.692060185189</v>
      </c>
      <c r="T4" s="14">
        <v>42153.692060185189</v>
      </c>
    </row>
    <row r="5" spans="1:20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s="10" t="s">
        <v>8316</v>
      </c>
      <c r="S5" s="14">
        <v>42453.806307870371</v>
      </c>
      <c r="T5" s="14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s="10" t="s">
        <v>8316</v>
      </c>
      <c r="S6" s="14">
        <v>42123.648831018523</v>
      </c>
      <c r="T6" s="14">
        <v>42153.648831018523</v>
      </c>
    </row>
    <row r="7" spans="1:20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s="10" t="s">
        <v>8316</v>
      </c>
      <c r="S7" s="14">
        <v>41858.007071759261</v>
      </c>
      <c r="T7" s="14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s="10" t="s">
        <v>8316</v>
      </c>
      <c r="S8" s="14">
        <v>41781.045173611114</v>
      </c>
      <c r="T8" s="14">
        <v>41811.045173611114</v>
      </c>
    </row>
    <row r="9" spans="1:20" ht="3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s="10" t="s">
        <v>8316</v>
      </c>
      <c r="S9" s="14">
        <v>42370.007766203707</v>
      </c>
      <c r="T9" s="14">
        <v>42398.981944444444</v>
      </c>
    </row>
    <row r="10" spans="1:20" ht="3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s="10" t="s">
        <v>8316</v>
      </c>
      <c r="S10" s="14">
        <v>42165.037581018521</v>
      </c>
      <c r="T10" s="14">
        <v>42224.898611111115</v>
      </c>
    </row>
    <row r="11" spans="1:20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s="10" t="s">
        <v>8316</v>
      </c>
      <c r="S11" s="14">
        <v>42480.800648148142</v>
      </c>
      <c r="T11" s="14">
        <v>42540.800648148142</v>
      </c>
    </row>
    <row r="12" spans="1:20" ht="3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s="10" t="s">
        <v>8316</v>
      </c>
      <c r="S12" s="14">
        <v>41784.789687500001</v>
      </c>
      <c r="T12" s="14">
        <v>41814.789687500001</v>
      </c>
    </row>
    <row r="13" spans="1:20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s="10" t="s">
        <v>8316</v>
      </c>
      <c r="S13" s="14">
        <v>41831.675034722226</v>
      </c>
      <c r="T13" s="14">
        <v>41891.675034722226</v>
      </c>
    </row>
    <row r="14" spans="1:20" ht="3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s="10" t="s">
        <v>8316</v>
      </c>
      <c r="S14" s="14">
        <v>41950.114108796297</v>
      </c>
      <c r="T14" s="14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s="10" t="s">
        <v>8316</v>
      </c>
      <c r="S15" s="14">
        <v>42627.955104166671</v>
      </c>
      <c r="T15" s="14">
        <v>42657.916666666672</v>
      </c>
    </row>
    <row r="16" spans="1:20" ht="3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s="10" t="s">
        <v>8316</v>
      </c>
      <c r="S16" s="14">
        <v>42531.195277777777</v>
      </c>
      <c r="T16" s="14">
        <v>42555.166666666672</v>
      </c>
    </row>
    <row r="17" spans="1:20" ht="3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s="10" t="s">
        <v>8316</v>
      </c>
      <c r="S17" s="14">
        <v>42618.827013888891</v>
      </c>
      <c r="T17" s="14">
        <v>42648.827013888891</v>
      </c>
    </row>
    <row r="18" spans="1:20" ht="3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s="10" t="s">
        <v>8316</v>
      </c>
      <c r="S18" s="14">
        <v>42540.593530092592</v>
      </c>
      <c r="T18" s="14">
        <v>42570.593530092592</v>
      </c>
    </row>
    <row r="19" spans="1:20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s="10" t="s">
        <v>8316</v>
      </c>
      <c r="S19" s="14">
        <v>41746.189409722225</v>
      </c>
      <c r="T19" s="14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s="10" t="s">
        <v>8316</v>
      </c>
      <c r="S20" s="14">
        <v>41974.738576388889</v>
      </c>
      <c r="T20" s="14">
        <v>41994.738576388889</v>
      </c>
    </row>
    <row r="21" spans="1:2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s="10" t="s">
        <v>8316</v>
      </c>
      <c r="S21" s="14">
        <v>42115.11618055556</v>
      </c>
      <c r="T21" s="14">
        <v>42175.11618055556</v>
      </c>
    </row>
    <row r="22" spans="1:20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s="10" t="s">
        <v>8316</v>
      </c>
      <c r="S22" s="14">
        <v>42002.817488425921</v>
      </c>
      <c r="T22" s="14">
        <v>42032.817488425921</v>
      </c>
    </row>
    <row r="23" spans="1:20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s="10" t="s">
        <v>8316</v>
      </c>
      <c r="S23" s="14">
        <v>42722.84474537037</v>
      </c>
      <c r="T23" s="14">
        <v>42752.84474537037</v>
      </c>
    </row>
    <row r="24" spans="1:20" ht="3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s="10" t="s">
        <v>8316</v>
      </c>
      <c r="S24" s="14">
        <v>42465.128391203703</v>
      </c>
      <c r="T24" s="14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s="10" t="s">
        <v>8316</v>
      </c>
      <c r="S25" s="14">
        <v>42171.743969907402</v>
      </c>
      <c r="T25" s="14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s="10" t="s">
        <v>8316</v>
      </c>
      <c r="S26" s="14">
        <v>42672.955138888887</v>
      </c>
      <c r="T26" s="14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s="10" t="s">
        <v>8316</v>
      </c>
      <c r="S27" s="14">
        <v>42359.725243055553</v>
      </c>
      <c r="T27" s="14">
        <v>42389.725243055553</v>
      </c>
    </row>
    <row r="28" spans="1:20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s="10" t="s">
        <v>8316</v>
      </c>
      <c r="S28" s="14">
        <v>42192.905694444446</v>
      </c>
      <c r="T28" s="14">
        <v>42236.711805555555</v>
      </c>
    </row>
    <row r="29" spans="1:20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s="10" t="s">
        <v>8316</v>
      </c>
      <c r="S29" s="14">
        <v>41916.597638888888</v>
      </c>
      <c r="T29" s="14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s="10" t="s">
        <v>8316</v>
      </c>
      <c r="S30" s="14">
        <v>42461.596273148149</v>
      </c>
      <c r="T30" s="14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s="10" t="s">
        <v>8316</v>
      </c>
      <c r="S31" s="14">
        <v>42370.90320601852</v>
      </c>
      <c r="T31" s="14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s="10" t="s">
        <v>8316</v>
      </c>
      <c r="S32" s="14">
        <v>41948.727256944447</v>
      </c>
      <c r="T32" s="14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s="10" t="s">
        <v>8316</v>
      </c>
      <c r="S33" s="14">
        <v>42047.07640046296</v>
      </c>
      <c r="T33" s="14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s="10" t="s">
        <v>8316</v>
      </c>
      <c r="S34" s="14">
        <v>42261.632916666669</v>
      </c>
      <c r="T34" s="14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s="10" t="s">
        <v>8316</v>
      </c>
      <c r="S35" s="14">
        <v>41985.427361111113</v>
      </c>
      <c r="T35" s="14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s="10" t="s">
        <v>8316</v>
      </c>
      <c r="S36" s="14">
        <v>41922.535185185188</v>
      </c>
      <c r="T36" s="14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s="10" t="s">
        <v>8316</v>
      </c>
      <c r="S37" s="14">
        <v>41850.863252314812</v>
      </c>
      <c r="T37" s="14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s="10" t="s">
        <v>8316</v>
      </c>
      <c r="S38" s="14">
        <v>41831.742962962962</v>
      </c>
      <c r="T38" s="14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s="10" t="s">
        <v>8316</v>
      </c>
      <c r="S39" s="14">
        <v>42415.883425925931</v>
      </c>
      <c r="T39" s="14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s="10" t="s">
        <v>8316</v>
      </c>
      <c r="S40" s="14">
        <v>41869.714166666665</v>
      </c>
      <c r="T40" s="14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s="10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s="10" t="s">
        <v>8316</v>
      </c>
      <c r="S42" s="14">
        <v>42037.986284722225</v>
      </c>
      <c r="T42" s="14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s="10" t="s">
        <v>8316</v>
      </c>
      <c r="S43" s="14">
        <v>41811.555462962962</v>
      </c>
      <c r="T43" s="14">
        <v>41812.875</v>
      </c>
    </row>
    <row r="44" spans="1:20" ht="3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s="10" t="s">
        <v>8316</v>
      </c>
      <c r="S44" s="14">
        <v>42701.908807870372</v>
      </c>
      <c r="T44" s="14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s="10" t="s">
        <v>8316</v>
      </c>
      <c r="S45" s="14">
        <v>42258.646504629629</v>
      </c>
      <c r="T45" s="14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s="10" t="s">
        <v>8316</v>
      </c>
      <c r="S46" s="14">
        <v>42278.664965277778</v>
      </c>
      <c r="T46" s="14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s="10" t="s">
        <v>8316</v>
      </c>
      <c r="S47" s="14">
        <v>42515.078217592592</v>
      </c>
      <c r="T47" s="14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s="10" t="s">
        <v>8316</v>
      </c>
      <c r="S48" s="14">
        <v>41830.234166666669</v>
      </c>
      <c r="T48" s="14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s="10" t="s">
        <v>8316</v>
      </c>
      <c r="S49" s="14">
        <v>41982.904386574075</v>
      </c>
      <c r="T49" s="14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s="10" t="s">
        <v>8316</v>
      </c>
      <c r="S50" s="14">
        <v>42210.439768518518</v>
      </c>
      <c r="T50" s="14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s="10" t="s">
        <v>8316</v>
      </c>
      <c r="S51" s="14">
        <v>42196.166874999995</v>
      </c>
      <c r="T51" s="14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s="10" t="s">
        <v>8316</v>
      </c>
      <c r="S52" s="14">
        <v>42606.056863425925</v>
      </c>
      <c r="T52" s="14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s="10" t="s">
        <v>8316</v>
      </c>
      <c r="S53" s="14">
        <v>42199.648912037039</v>
      </c>
      <c r="T53" s="14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s="10" t="s">
        <v>8316</v>
      </c>
      <c r="S54" s="14">
        <v>42444.877743055549</v>
      </c>
      <c r="T54" s="14">
        <v>42504.877743055549</v>
      </c>
    </row>
    <row r="55" spans="1:20" ht="4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s="10" t="s">
        <v>8316</v>
      </c>
      <c r="S55" s="14">
        <v>42499.731701388882</v>
      </c>
      <c r="T55" s="14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s="10" t="s">
        <v>8316</v>
      </c>
      <c r="S56" s="14">
        <v>41929.266215277778</v>
      </c>
      <c r="T56" s="14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s="10" t="s">
        <v>8316</v>
      </c>
      <c r="S57" s="14">
        <v>42142.768819444449</v>
      </c>
      <c r="T57" s="14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s="10" t="s">
        <v>8316</v>
      </c>
      <c r="S58" s="14">
        <v>42354.131643518514</v>
      </c>
      <c r="T58" s="14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s="10" t="s">
        <v>8316</v>
      </c>
      <c r="S59" s="14">
        <v>41828.922905092593</v>
      </c>
      <c r="T59" s="14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s="10" t="s">
        <v>8316</v>
      </c>
      <c r="S60" s="14">
        <v>42245.234340277777</v>
      </c>
      <c r="T60" s="14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s="10" t="s">
        <v>8316</v>
      </c>
      <c r="S61" s="14">
        <v>42278.629710648151</v>
      </c>
      <c r="T61" s="14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s="10" t="s">
        <v>8316</v>
      </c>
      <c r="S62" s="14">
        <v>41826.61954861111</v>
      </c>
      <c r="T62" s="14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s="10" t="s">
        <v>8316</v>
      </c>
      <c r="S63" s="14">
        <v>42205.171018518522</v>
      </c>
      <c r="T63" s="14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s="10" t="s">
        <v>8316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s="10" t="s">
        <v>8316</v>
      </c>
      <c r="S65" s="14">
        <v>42203.677766203706</v>
      </c>
      <c r="T65" s="14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s="10" t="s">
        <v>8316</v>
      </c>
      <c r="S66" s="14">
        <v>41983.752847222218</v>
      </c>
      <c r="T66" s="14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s="10" t="s">
        <v>8316</v>
      </c>
      <c r="S67" s="14">
        <v>42103.024398148147</v>
      </c>
      <c r="T67" s="14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s="10" t="s">
        <v>8316</v>
      </c>
      <c r="S68" s="14">
        <v>42089.901574074072</v>
      </c>
      <c r="T68" s="14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s="10" t="s">
        <v>8316</v>
      </c>
      <c r="S69" s="14">
        <v>42297.691006944442</v>
      </c>
      <c r="T69" s="14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s="10" t="s">
        <v>8316</v>
      </c>
      <c r="S70" s="14">
        <v>41833.089756944442</v>
      </c>
      <c r="T70" s="14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s="10" t="s">
        <v>8316</v>
      </c>
      <c r="S71" s="14">
        <v>42325.920717592591</v>
      </c>
      <c r="T71" s="14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s="10" t="s">
        <v>8316</v>
      </c>
      <c r="S72" s="14">
        <v>41858.214629629627</v>
      </c>
      <c r="T72" s="14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s="10" t="s">
        <v>8316</v>
      </c>
      <c r="S73" s="14">
        <v>41793.710231481484</v>
      </c>
      <c r="T73" s="14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s="10" t="s">
        <v>8316</v>
      </c>
      <c r="S74" s="14">
        <v>41793.814259259263</v>
      </c>
      <c r="T74" s="14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s="10" t="s">
        <v>8316</v>
      </c>
      <c r="S75" s="14">
        <v>41831.697939814818</v>
      </c>
      <c r="T75" s="14">
        <v>41861.697939814818</v>
      </c>
    </row>
    <row r="76" spans="1:2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s="10" t="s">
        <v>8316</v>
      </c>
      <c r="S76" s="14">
        <v>42621.389340277776</v>
      </c>
      <c r="T76" s="14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s="10" t="s">
        <v>8316</v>
      </c>
      <c r="S77" s="14">
        <v>41780.785729166666</v>
      </c>
      <c r="T77" s="14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s="10" t="s">
        <v>8316</v>
      </c>
      <c r="S78" s="14">
        <v>41766.072500000002</v>
      </c>
      <c r="T78" s="14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s="10" t="s">
        <v>8316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s="10" t="s">
        <v>8316</v>
      </c>
      <c r="S80" s="14">
        <v>42248.627013888887</v>
      </c>
      <c r="T80" s="14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s="10" t="s">
        <v>8316</v>
      </c>
      <c r="S81" s="14">
        <v>41885.221550925926</v>
      </c>
      <c r="T81" s="14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s="10" t="s">
        <v>8316</v>
      </c>
      <c r="S82" s="14">
        <v>42159.224432870367</v>
      </c>
      <c r="T82" s="14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s="10" t="s">
        <v>8316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s="10" t="s">
        <v>8316</v>
      </c>
      <c r="S84" s="14">
        <v>41975.124340277776</v>
      </c>
      <c r="T84" s="14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s="10" t="s">
        <v>8316</v>
      </c>
      <c r="S85" s="14">
        <v>42065.190694444449</v>
      </c>
      <c r="T85" s="14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s="10" t="s">
        <v>8316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s="10" t="s">
        <v>8316</v>
      </c>
      <c r="S87" s="14">
        <v>42103.884930555556</v>
      </c>
      <c r="T87" s="14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s="10" t="s">
        <v>8316</v>
      </c>
      <c r="S88" s="14">
        <v>42059.970729166671</v>
      </c>
      <c r="T88" s="14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s="10" t="s">
        <v>8316</v>
      </c>
      <c r="S89" s="14">
        <v>42041.743090277778</v>
      </c>
      <c r="T89" s="14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s="10" t="s">
        <v>8316</v>
      </c>
      <c r="S90" s="14">
        <v>41829.73715277778</v>
      </c>
      <c r="T90" s="14">
        <v>41852.716666666667</v>
      </c>
    </row>
    <row r="91" spans="1:20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s="10" t="s">
        <v>8316</v>
      </c>
      <c r="S91" s="14">
        <v>41789.893599537041</v>
      </c>
      <c r="T91" s="14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s="10" t="s">
        <v>8316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s="10" t="s">
        <v>8316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s="10" t="s">
        <v>8316</v>
      </c>
      <c r="S94" s="14">
        <v>42611.261064814811</v>
      </c>
      <c r="T94" s="14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s="10" t="s">
        <v>8316</v>
      </c>
      <c r="S95" s="14">
        <v>42253.633159722223</v>
      </c>
      <c r="T95" s="14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s="10" t="s">
        <v>8316</v>
      </c>
      <c r="S96" s="14">
        <v>42295.891828703709</v>
      </c>
      <c r="T96" s="14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s="10" t="s">
        <v>8316</v>
      </c>
      <c r="S97" s="14">
        <v>42402.947002314817</v>
      </c>
      <c r="T97" s="14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s="10" t="s">
        <v>8316</v>
      </c>
      <c r="S98" s="14">
        <v>42509.814108796301</v>
      </c>
      <c r="T98" s="14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s="10" t="s">
        <v>8316</v>
      </c>
      <c r="S99" s="14">
        <v>41977.004976851851</v>
      </c>
      <c r="T99" s="14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s="10" t="s">
        <v>8316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s="10" t="s">
        <v>8316</v>
      </c>
      <c r="S101" s="14">
        <v>42056.1324537037</v>
      </c>
      <c r="T101" s="14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s="10" t="s">
        <v>8316</v>
      </c>
      <c r="S102" s="14">
        <v>41867.652280092596</v>
      </c>
      <c r="T102" s="14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s="10" t="s">
        <v>8316</v>
      </c>
      <c r="S103" s="14">
        <v>41779.657870370371</v>
      </c>
      <c r="T103" s="14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s="10" t="s">
        <v>8316</v>
      </c>
      <c r="S104" s="14">
        <v>42679.958472222221</v>
      </c>
      <c r="T104" s="14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s="10" t="s">
        <v>8316</v>
      </c>
      <c r="S105" s="14">
        <v>42032.250208333338</v>
      </c>
      <c r="T105" s="14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s="10" t="s">
        <v>8316</v>
      </c>
      <c r="S106" s="14">
        <v>41793.191875000004</v>
      </c>
      <c r="T106" s="14">
        <v>41807.191875000004</v>
      </c>
    </row>
    <row r="107" spans="1:20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s="10" t="s">
        <v>8316</v>
      </c>
      <c r="S107" s="14">
        <v>41843.775011574071</v>
      </c>
      <c r="T107" s="14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s="10" t="s">
        <v>8316</v>
      </c>
      <c r="S108" s="14">
        <v>42136.092488425929</v>
      </c>
      <c r="T108" s="14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s="10" t="s">
        <v>8316</v>
      </c>
      <c r="S109" s="14">
        <v>42317.826377314821</v>
      </c>
      <c r="T109" s="14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s="10" t="s">
        <v>8316</v>
      </c>
      <c r="S110" s="14">
        <v>42186.01116898148</v>
      </c>
      <c r="T110" s="14">
        <v>42230.818055555559</v>
      </c>
    </row>
    <row r="111" spans="1:2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s="10" t="s">
        <v>8316</v>
      </c>
      <c r="S111" s="14">
        <v>42095.229166666672</v>
      </c>
      <c r="T111" s="14">
        <v>42109.211111111115</v>
      </c>
    </row>
    <row r="112" spans="1:20" ht="3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s="10" t="s">
        <v>8316</v>
      </c>
      <c r="S112" s="14">
        <v>41906.819513888891</v>
      </c>
      <c r="T112" s="14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s="10" t="s">
        <v>8316</v>
      </c>
      <c r="S113" s="14">
        <v>41834.135370370372</v>
      </c>
      <c r="T113" s="14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s="10" t="s">
        <v>8316</v>
      </c>
      <c r="S114" s="14">
        <v>41863.359282407408</v>
      </c>
      <c r="T114" s="14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s="10" t="s">
        <v>8316</v>
      </c>
      <c r="S115" s="14">
        <v>42224.756909722222</v>
      </c>
      <c r="T115" s="14">
        <v>42254.756909722222</v>
      </c>
    </row>
    <row r="116" spans="1:20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s="10" t="s">
        <v>8316</v>
      </c>
      <c r="S116" s="14">
        <v>41939.8122337963</v>
      </c>
      <c r="T116" s="14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s="10" t="s">
        <v>8316</v>
      </c>
      <c r="S117" s="14">
        <v>42059.270023148143</v>
      </c>
      <c r="T117" s="14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s="10" t="s">
        <v>8316</v>
      </c>
      <c r="S118" s="14">
        <v>42308.211215277777</v>
      </c>
      <c r="T118" s="14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s="10" t="s">
        <v>8316</v>
      </c>
      <c r="S119" s="14">
        <v>42020.768634259264</v>
      </c>
      <c r="T119" s="14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s="10" t="s">
        <v>8316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s="10" t="s">
        <v>8316</v>
      </c>
      <c r="S121" s="14">
        <v>41820.870821759258</v>
      </c>
      <c r="T121" s="14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s="10" t="s">
        <v>8316</v>
      </c>
      <c r="S122" s="14">
        <v>42265.683182870373</v>
      </c>
      <c r="T122" s="14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s="10" t="s">
        <v>8316</v>
      </c>
      <c r="S123" s="14">
        <v>42601.827141203699</v>
      </c>
      <c r="T123" s="14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s="10" t="s">
        <v>8316</v>
      </c>
      <c r="S124" s="14">
        <v>42228.151701388888</v>
      </c>
      <c r="T124" s="14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s="10" t="s">
        <v>8316</v>
      </c>
      <c r="S125" s="14">
        <v>42415.168564814812</v>
      </c>
      <c r="T125" s="14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s="10" t="s">
        <v>8316</v>
      </c>
      <c r="S126" s="14">
        <v>42538.968310185184</v>
      </c>
      <c r="T126" s="14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s="10" t="s">
        <v>8316</v>
      </c>
      <c r="S127" s="14">
        <v>42233.671747685185</v>
      </c>
      <c r="T127" s="14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s="10" t="s">
        <v>8316</v>
      </c>
      <c r="S128" s="14">
        <v>42675.262962962966</v>
      </c>
      <c r="T128" s="14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s="10" t="s">
        <v>8316</v>
      </c>
      <c r="S129" s="14">
        <v>42534.631481481483</v>
      </c>
      <c r="T129" s="14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s="10" t="s">
        <v>8316</v>
      </c>
      <c r="S130" s="14">
        <v>42151.905717592599</v>
      </c>
      <c r="T130" s="14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s="10" t="s">
        <v>8316</v>
      </c>
      <c r="S131" s="14">
        <v>41961.492488425924</v>
      </c>
      <c r="T131" s="14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s="10" t="s">
        <v>8316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s="10" t="s">
        <v>8316</v>
      </c>
      <c r="S133" s="14">
        <v>42111.904097222221</v>
      </c>
      <c r="T133" s="14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s="10" t="s">
        <v>8316</v>
      </c>
      <c r="S134" s="14">
        <v>42279.778564814813</v>
      </c>
      <c r="T134" s="14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s="10" t="s">
        <v>8316</v>
      </c>
      <c r="S135" s="14">
        <v>42213.662905092591</v>
      </c>
      <c r="T135" s="14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s="10" t="s">
        <v>8316</v>
      </c>
      <c r="S136" s="14">
        <v>42109.801712962959</v>
      </c>
      <c r="T136" s="14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s="10" t="s">
        <v>8316</v>
      </c>
      <c r="S137" s="14">
        <v>42031.833587962959</v>
      </c>
      <c r="T137" s="14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s="10" t="s">
        <v>8316</v>
      </c>
      <c r="S138" s="14">
        <v>42615.142870370371</v>
      </c>
      <c r="T138" s="14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s="10" t="s">
        <v>8316</v>
      </c>
      <c r="S139" s="14">
        <v>42439.702314814815</v>
      </c>
      <c r="T139" s="14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s="10" t="s">
        <v>8316</v>
      </c>
      <c r="S140" s="14">
        <v>42243.790393518517</v>
      </c>
      <c r="T140" s="14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s="10" t="s">
        <v>8316</v>
      </c>
      <c r="S141" s="14">
        <v>42550.048449074078</v>
      </c>
      <c r="T141" s="14">
        <v>42580.978472222225</v>
      </c>
    </row>
    <row r="142" spans="1:20" ht="3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s="10" t="s">
        <v>8316</v>
      </c>
      <c r="S142" s="14">
        <v>42306.848854166667</v>
      </c>
      <c r="T142" s="14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s="10" t="s">
        <v>8316</v>
      </c>
      <c r="S143" s="14">
        <v>42457.932025462964</v>
      </c>
      <c r="T143" s="14">
        <v>42485.013888888891</v>
      </c>
    </row>
    <row r="144" spans="1:20" ht="3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s="10" t="s">
        <v>8316</v>
      </c>
      <c r="S144" s="14">
        <v>42513.976319444439</v>
      </c>
      <c r="T144" s="14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s="10" t="s">
        <v>8316</v>
      </c>
      <c r="S145" s="14">
        <v>41816.950370370374</v>
      </c>
      <c r="T145" s="14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s="10" t="s">
        <v>8316</v>
      </c>
      <c r="S146" s="14">
        <v>41880.788842592592</v>
      </c>
      <c r="T146" s="14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s="10" t="s">
        <v>8316</v>
      </c>
      <c r="S147" s="14">
        <v>42342.845555555556</v>
      </c>
      <c r="T147" s="14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s="10" t="s">
        <v>8316</v>
      </c>
      <c r="S148" s="14">
        <v>42053.722060185188</v>
      </c>
      <c r="T148" s="14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s="10" t="s">
        <v>8316</v>
      </c>
      <c r="S149" s="14">
        <v>42414.235879629632</v>
      </c>
      <c r="T149" s="14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s="10" t="s">
        <v>8316</v>
      </c>
      <c r="S150" s="14">
        <v>41801.711550925924</v>
      </c>
      <c r="T150" s="14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s="10" t="s">
        <v>8316</v>
      </c>
      <c r="S151" s="14">
        <v>42770.290590277778</v>
      </c>
      <c r="T151" s="14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s="10" t="s">
        <v>8316</v>
      </c>
      <c r="S152" s="14">
        <v>42452.815659722226</v>
      </c>
      <c r="T152" s="14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s="10" t="s">
        <v>8316</v>
      </c>
      <c r="S153" s="14">
        <v>42601.854699074072</v>
      </c>
      <c r="T153" s="14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s="10" t="s">
        <v>8316</v>
      </c>
      <c r="S154" s="14">
        <v>42447.863553240735</v>
      </c>
      <c r="T154" s="14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s="10" t="s">
        <v>8316</v>
      </c>
      <c r="S155" s="14">
        <v>41811.536180555559</v>
      </c>
      <c r="T155" s="14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s="10" t="s">
        <v>8316</v>
      </c>
      <c r="S156" s="14">
        <v>41981.067523148144</v>
      </c>
      <c r="T156" s="14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s="10" t="s">
        <v>8316</v>
      </c>
      <c r="S157" s="14">
        <v>42469.68414351852</v>
      </c>
      <c r="T157" s="14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s="10" t="s">
        <v>8316</v>
      </c>
      <c r="S158" s="14">
        <v>42534.866875</v>
      </c>
      <c r="T158" s="14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s="10" t="s">
        <v>8316</v>
      </c>
      <c r="S159" s="14">
        <v>41830.858344907407</v>
      </c>
      <c r="T159" s="14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s="10" t="s">
        <v>8316</v>
      </c>
      <c r="S160" s="14">
        <v>42543.788564814815</v>
      </c>
      <c r="T160" s="14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s="10" t="s">
        <v>8316</v>
      </c>
      <c r="S161" s="14">
        <v>41975.642974537041</v>
      </c>
      <c r="T161" s="14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s="10" t="s">
        <v>8316</v>
      </c>
      <c r="S162" s="14">
        <v>41795.598923611113</v>
      </c>
      <c r="T162" s="14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s="10" t="s">
        <v>8316</v>
      </c>
      <c r="S163" s="14">
        <v>42508.179965277777</v>
      </c>
      <c r="T163" s="14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s="10" t="s">
        <v>8316</v>
      </c>
      <c r="S164" s="14">
        <v>41747.86986111111</v>
      </c>
      <c r="T164" s="14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s="10" t="s">
        <v>8316</v>
      </c>
      <c r="S165" s="14">
        <v>42399.707407407404</v>
      </c>
      <c r="T165" s="14">
        <v>42420.878472222219</v>
      </c>
    </row>
    <row r="166" spans="1:2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s="10" t="s">
        <v>8316</v>
      </c>
      <c r="S166" s="14">
        <v>42230.08116898148</v>
      </c>
      <c r="T166" s="14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s="10" t="s">
        <v>8316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s="10" t="s">
        <v>8316</v>
      </c>
      <c r="S168" s="14">
        <v>42125.644467592589</v>
      </c>
      <c r="T168" s="14">
        <v>42155.644467592589</v>
      </c>
    </row>
    <row r="169" spans="1:20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s="10" t="s">
        <v>8316</v>
      </c>
      <c r="S169" s="14">
        <v>42289.94049768518</v>
      </c>
      <c r="T169" s="14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s="10" t="s">
        <v>8316</v>
      </c>
      <c r="S170" s="14">
        <v>42107.864722222221</v>
      </c>
      <c r="T170" s="14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s="10" t="s">
        <v>8316</v>
      </c>
      <c r="S171" s="14">
        <v>41809.389930555553</v>
      </c>
      <c r="T171" s="14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s="10" t="s">
        <v>8316</v>
      </c>
      <c r="S172" s="14">
        <v>41950.26694444444</v>
      </c>
      <c r="T172" s="14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s="10" t="s">
        <v>8316</v>
      </c>
      <c r="S173" s="14">
        <v>42061.963263888887</v>
      </c>
      <c r="T173" s="14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s="10" t="s">
        <v>8316</v>
      </c>
      <c r="S174" s="14">
        <v>41842.828680555554</v>
      </c>
      <c r="T174" s="14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s="10" t="s">
        <v>8316</v>
      </c>
      <c r="S175" s="14">
        <v>42437.64534722222</v>
      </c>
      <c r="T175" s="14">
        <v>42497.603680555556</v>
      </c>
    </row>
    <row r="176" spans="1:20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s="10" t="s">
        <v>8316</v>
      </c>
      <c r="S176" s="14">
        <v>41879.043530092589</v>
      </c>
      <c r="T176" s="14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s="10" t="s">
        <v>8316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s="10" t="s">
        <v>8316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s="10" t="s">
        <v>8316</v>
      </c>
      <c r="S179" s="14">
        <v>41872.807696759257</v>
      </c>
      <c r="T179" s="14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s="10" t="s">
        <v>8316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s="10" t="s">
        <v>8316</v>
      </c>
      <c r="S181" s="14">
        <v>41848.772928240738</v>
      </c>
      <c r="T181" s="14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s="10" t="s">
        <v>8316</v>
      </c>
      <c r="S182" s="14">
        <v>41921.770439814813</v>
      </c>
      <c r="T182" s="14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s="10" t="s">
        <v>8316</v>
      </c>
      <c r="S183" s="14">
        <v>42021.301192129627</v>
      </c>
      <c r="T183" s="14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s="10" t="s">
        <v>8316</v>
      </c>
      <c r="S184" s="14">
        <v>42419.246168981481</v>
      </c>
      <c r="T184" s="14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s="10" t="s">
        <v>8316</v>
      </c>
      <c r="S185" s="14">
        <v>42174.780821759254</v>
      </c>
      <c r="T185" s="14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s="10" t="s">
        <v>8316</v>
      </c>
      <c r="S186" s="14">
        <v>41856.672152777777</v>
      </c>
      <c r="T186" s="14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s="10" t="s">
        <v>8316</v>
      </c>
      <c r="S187" s="14">
        <v>42417.675879629634</v>
      </c>
      <c r="T187" s="14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s="10" t="s">
        <v>8316</v>
      </c>
      <c r="S188" s="14">
        <v>42057.190960648149</v>
      </c>
      <c r="T188" s="14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s="10" t="s">
        <v>8316</v>
      </c>
      <c r="S189" s="14">
        <v>41878.911550925928</v>
      </c>
      <c r="T189" s="14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s="10" t="s">
        <v>8316</v>
      </c>
      <c r="S190" s="14">
        <v>41990.584108796291</v>
      </c>
      <c r="T190" s="14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s="10" t="s">
        <v>8316</v>
      </c>
      <c r="S191" s="14">
        <v>42408.999571759254</v>
      </c>
      <c r="T191" s="14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s="10" t="s">
        <v>8316</v>
      </c>
      <c r="S192" s="14">
        <v>42217.670104166667</v>
      </c>
      <c r="T192" s="14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s="10" t="s">
        <v>8316</v>
      </c>
      <c r="S193" s="14">
        <v>42282.655543981484</v>
      </c>
      <c r="T193" s="14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s="10" t="s">
        <v>8316</v>
      </c>
      <c r="S194" s="14">
        <v>42768.97084490741</v>
      </c>
      <c r="T194" s="14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s="10" t="s">
        <v>8316</v>
      </c>
      <c r="S195" s="14">
        <v>41765.938657407409</v>
      </c>
      <c r="T195" s="14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s="10" t="s">
        <v>8316</v>
      </c>
      <c r="S196" s="14">
        <v>42322.025115740747</v>
      </c>
      <c r="T196" s="14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s="10" t="s">
        <v>8316</v>
      </c>
      <c r="S197" s="14">
        <v>42374.655081018514</v>
      </c>
      <c r="T197" s="14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s="10" t="s">
        <v>8316</v>
      </c>
      <c r="S198" s="14">
        <v>41941.585231481484</v>
      </c>
      <c r="T198" s="14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s="10" t="s">
        <v>8316</v>
      </c>
      <c r="S199" s="14">
        <v>42293.809212962966</v>
      </c>
      <c r="T199" s="14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s="10" t="s">
        <v>8316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s="10" t="s">
        <v>8316</v>
      </c>
      <c r="S201" s="14">
        <v>41903.882951388885</v>
      </c>
      <c r="T201" s="14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s="10" t="s">
        <v>8316</v>
      </c>
      <c r="S202" s="14">
        <v>41804.937083333331</v>
      </c>
      <c r="T202" s="14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s="10" t="s">
        <v>8316</v>
      </c>
      <c r="S203" s="14">
        <v>42497.070775462969</v>
      </c>
      <c r="T203" s="14">
        <v>42514.600694444445</v>
      </c>
    </row>
    <row r="204" spans="1:20" ht="3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s="10" t="s">
        <v>8316</v>
      </c>
      <c r="S204" s="14">
        <v>41869.798726851855</v>
      </c>
      <c r="T204" s="14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s="10" t="s">
        <v>8316</v>
      </c>
      <c r="S205" s="14">
        <v>42305.670914351853</v>
      </c>
      <c r="T205" s="14">
        <v>42339.249305555553</v>
      </c>
    </row>
    <row r="206" spans="1:20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s="10" t="s">
        <v>8316</v>
      </c>
      <c r="S206" s="14">
        <v>42144.231527777782</v>
      </c>
      <c r="T206" s="14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s="10" t="s">
        <v>8316</v>
      </c>
      <c r="S207" s="14">
        <v>41995.084074074075</v>
      </c>
      <c r="T207" s="14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s="10" t="s">
        <v>8316</v>
      </c>
      <c r="S208" s="14">
        <v>42074.219699074078</v>
      </c>
      <c r="T208" s="14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s="10" t="s">
        <v>8316</v>
      </c>
      <c r="S209" s="14">
        <v>41904.650578703702</v>
      </c>
      <c r="T209" s="14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s="10" t="s">
        <v>8316</v>
      </c>
      <c r="S210" s="14">
        <v>41991.022488425922</v>
      </c>
      <c r="T210" s="14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s="10" t="s">
        <v>8316</v>
      </c>
      <c r="S211" s="14">
        <v>42169.958506944444</v>
      </c>
      <c r="T211" s="14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s="10" t="s">
        <v>8316</v>
      </c>
      <c r="S212" s="14">
        <v>41905.636469907404</v>
      </c>
      <c r="T212" s="14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s="10" t="s">
        <v>8316</v>
      </c>
      <c r="S213" s="14">
        <v>41761.810150462967</v>
      </c>
      <c r="T213" s="14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s="10" t="s">
        <v>8316</v>
      </c>
      <c r="S214" s="14">
        <v>41865.878657407404</v>
      </c>
      <c r="T214" s="14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s="10" t="s">
        <v>8316</v>
      </c>
      <c r="S215" s="14">
        <v>42613.841261574074</v>
      </c>
      <c r="T215" s="14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s="10" t="s">
        <v>8316</v>
      </c>
      <c r="S216" s="14">
        <v>42534.933321759265</v>
      </c>
      <c r="T216" s="14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s="10" t="s">
        <v>8316</v>
      </c>
      <c r="S217" s="14">
        <v>42446.060694444444</v>
      </c>
      <c r="T217" s="14">
        <v>42461.165972222225</v>
      </c>
    </row>
    <row r="218" spans="1:20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s="10" t="s">
        <v>8316</v>
      </c>
      <c r="S218" s="14">
        <v>42421.141469907408</v>
      </c>
      <c r="T218" s="14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s="10" t="s">
        <v>8316</v>
      </c>
      <c r="S219" s="14">
        <v>42523.739212962959</v>
      </c>
      <c r="T219" s="14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s="10" t="s">
        <v>8316</v>
      </c>
      <c r="S220" s="14">
        <v>41833.951516203706</v>
      </c>
      <c r="T220" s="14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s="10" t="s">
        <v>8316</v>
      </c>
      <c r="S221" s="14">
        <v>42479.039212962962</v>
      </c>
      <c r="T221" s="14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s="10" t="s">
        <v>8316</v>
      </c>
      <c r="S222" s="14">
        <v>42235.117476851854</v>
      </c>
      <c r="T222" s="14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s="10" t="s">
        <v>8316</v>
      </c>
      <c r="S223" s="14">
        <v>42718.963599537034</v>
      </c>
      <c r="T223" s="14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s="10" t="s">
        <v>8316</v>
      </c>
      <c r="S224" s="14">
        <v>42031.666898148149</v>
      </c>
      <c r="T224" s="14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s="10" t="s">
        <v>8316</v>
      </c>
      <c r="S225" s="14">
        <v>42078.34520833334</v>
      </c>
      <c r="T225" s="14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s="10" t="s">
        <v>8316</v>
      </c>
      <c r="S226" s="14">
        <v>41905.795706018522</v>
      </c>
      <c r="T226" s="14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s="10" t="s">
        <v>8316</v>
      </c>
      <c r="S227" s="14">
        <v>42695.7105787037</v>
      </c>
      <c r="T227" s="14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s="10" t="s">
        <v>8316</v>
      </c>
      <c r="S228" s="14">
        <v>42510.938900462963</v>
      </c>
      <c r="T228" s="14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s="10" t="s">
        <v>8316</v>
      </c>
      <c r="S229" s="14">
        <v>42511.698101851856</v>
      </c>
      <c r="T229" s="14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s="10" t="s">
        <v>8316</v>
      </c>
      <c r="S230" s="14">
        <v>42041.581307870365</v>
      </c>
      <c r="T230" s="14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s="10" t="s">
        <v>8316</v>
      </c>
      <c r="S231" s="14">
        <v>42307.189270833333</v>
      </c>
      <c r="T231" s="14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s="10" t="s">
        <v>8316</v>
      </c>
      <c r="S232" s="14">
        <v>42353.761759259258</v>
      </c>
      <c r="T232" s="14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s="10" t="s">
        <v>8316</v>
      </c>
      <c r="S233" s="14">
        <v>42058.603877314818</v>
      </c>
      <c r="T233" s="14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s="10" t="s">
        <v>8316</v>
      </c>
      <c r="S234" s="14">
        <v>42304.940960648149</v>
      </c>
      <c r="T234" s="14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s="10" t="s">
        <v>8316</v>
      </c>
      <c r="S235" s="14">
        <v>42538.742893518516</v>
      </c>
      <c r="T235" s="14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s="10" t="s">
        <v>8316</v>
      </c>
      <c r="S236" s="14">
        <v>42122.732499999998</v>
      </c>
      <c r="T236" s="14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s="10" t="s">
        <v>8316</v>
      </c>
      <c r="S237" s="14">
        <v>42209.67288194444</v>
      </c>
      <c r="T237" s="14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s="10" t="s">
        <v>8316</v>
      </c>
      <c r="S238" s="14">
        <v>41990.506377314814</v>
      </c>
      <c r="T238" s="14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s="10" t="s">
        <v>8316</v>
      </c>
      <c r="S239" s="14">
        <v>42039.194988425923</v>
      </c>
      <c r="T239" s="14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s="10" t="s">
        <v>8316</v>
      </c>
      <c r="S240" s="14">
        <v>41890.086805555555</v>
      </c>
      <c r="T240" s="14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s="10" t="s">
        <v>8316</v>
      </c>
      <c r="S241" s="14">
        <v>42495.722187499996</v>
      </c>
      <c r="T241" s="14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s="10" t="s">
        <v>8316</v>
      </c>
      <c r="S242" s="14">
        <v>42570.850381944445</v>
      </c>
      <c r="T242" s="14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s="10" t="s">
        <v>8316</v>
      </c>
      <c r="S243" s="14">
        <v>41927.124884259261</v>
      </c>
      <c r="T243" s="14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s="10" t="s">
        <v>8316</v>
      </c>
      <c r="S244" s="14">
        <v>42730.903726851851</v>
      </c>
      <c r="T244" s="14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s="10" t="s">
        <v>8316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s="10" t="s">
        <v>8316</v>
      </c>
      <c r="S246" s="14">
        <v>42188.83293981482</v>
      </c>
      <c r="T246" s="14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s="10" t="s">
        <v>8316</v>
      </c>
      <c r="S247" s="14">
        <v>42053.049375000002</v>
      </c>
      <c r="T247" s="14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s="10" t="s">
        <v>8316</v>
      </c>
      <c r="S248" s="14">
        <v>41883.916678240741</v>
      </c>
      <c r="T248" s="14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s="10" t="s">
        <v>8316</v>
      </c>
      <c r="S249" s="14">
        <v>42767.031678240746</v>
      </c>
      <c r="T249" s="14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s="10" t="s">
        <v>8316</v>
      </c>
      <c r="S250" s="14">
        <v>42029.135879629626</v>
      </c>
      <c r="T250" s="14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s="10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251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32B80-0300-4FCC-9AFE-D5756CD192BD}">
  <dimension ref="A1:C14"/>
  <sheetViews>
    <sheetView workbookViewId="0">
      <selection activeCell="J30" sqref="J30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8393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8396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FB265-D922-4D7B-8040-570152B458C7}">
  <dimension ref="A1:T1"/>
  <sheetViews>
    <sheetView topLeftCell="B1" workbookViewId="0">
      <selection activeCell="C1" sqref="C1"/>
    </sheetView>
  </sheetViews>
  <sheetFormatPr defaultRowHeight="15" x14ac:dyDescent="0.25"/>
  <cols>
    <col min="1" max="1" width="5.28515625" bestFit="1" customWidth="1"/>
    <col min="2" max="2" width="38.42578125" customWidth="1"/>
    <col min="3" max="3" width="75.28515625" customWidth="1"/>
    <col min="4" max="4" width="16.85546875" bestFit="1" customWidth="1"/>
    <col min="5" max="5" width="13.42578125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customWidth="1"/>
    <col min="10" max="10" width="12.140625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3.28515625" bestFit="1" customWidth="1"/>
    <col min="16" max="16" width="17.28515625" bestFit="1" customWidth="1"/>
    <col min="17" max="17" width="28" bestFit="1" customWidth="1"/>
    <col min="18" max="18" width="17" customWidth="1"/>
    <col min="19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</sheetData>
  <conditionalFormatting sqref="F1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A0B99-D5E1-4A7F-B3AD-12FE8BCEC639}">
  <dimension ref="A1:T74"/>
  <sheetViews>
    <sheetView workbookViewId="0">
      <selection sqref="A1:T1"/>
    </sheetView>
  </sheetViews>
  <sheetFormatPr defaultRowHeight="15" x14ac:dyDescent="0.25"/>
  <cols>
    <col min="1" max="1" width="5.28515625" bestFit="1" customWidth="1"/>
    <col min="2" max="2" width="38.42578125" customWidth="1"/>
    <col min="3" max="3" width="75.28515625" customWidth="1"/>
    <col min="4" max="4" width="16.85546875" bestFit="1" customWidth="1"/>
    <col min="5" max="5" width="13.42578125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customWidth="1"/>
    <col min="10" max="10" width="12.140625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3.28515625" bestFit="1" customWidth="1"/>
    <col min="16" max="16" width="17.28515625" bestFit="1" customWidth="1"/>
    <col min="17" max="17" width="28" bestFit="1" customWidth="1"/>
    <col min="18" max="18" width="17" customWidth="1"/>
    <col min="19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x14ac:dyDescent="0.25">
      <c r="A2">
        <v>1064</v>
      </c>
      <c r="B2" s="3" t="s">
        <v>1065</v>
      </c>
      <c r="C2" s="3" t="s">
        <v>5174</v>
      </c>
      <c r="D2" s="6">
        <v>90000</v>
      </c>
      <c r="E2" s="8">
        <v>8077</v>
      </c>
      <c r="F2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>
        <f t="shared" ref="O2:O65" si="0">ROUND(E2/D2*100,0)</f>
        <v>9</v>
      </c>
      <c r="P2">
        <f t="shared" ref="P2:P65" si="1">IFERROR(ROUND(E2/L2,2),0)</f>
        <v>65.67</v>
      </c>
      <c r="Q2" s="10" t="s">
        <v>8331</v>
      </c>
      <c r="R2" s="10" t="s">
        <v>8332</v>
      </c>
      <c r="S2" s="14">
        <f t="shared" ref="S2:S65" si="2">(((J2/60)/60)/24)+DATE(1970,1,1)</f>
        <v>41417.228043981479</v>
      </c>
      <c r="T2" s="14">
        <f t="shared" ref="T2:T65" si="3">(((I2/60)/60)/24)+DATE(1970,1,1)</f>
        <v>41462.228043981479</v>
      </c>
    </row>
    <row r="3" spans="1:20" ht="30" x14ac:dyDescent="0.25">
      <c r="A3">
        <v>1066</v>
      </c>
      <c r="B3" s="3" t="s">
        <v>1067</v>
      </c>
      <c r="C3" s="3" t="s">
        <v>5176</v>
      </c>
      <c r="D3" s="6">
        <v>150000</v>
      </c>
      <c r="E3" s="8">
        <v>5051</v>
      </c>
      <c r="F3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>
        <f t="shared" si="0"/>
        <v>3</v>
      </c>
      <c r="P3">
        <f t="shared" si="1"/>
        <v>34.130000000000003</v>
      </c>
      <c r="Q3" s="10" t="s">
        <v>8331</v>
      </c>
      <c r="R3" s="10" t="s">
        <v>8332</v>
      </c>
      <c r="S3" s="14">
        <f t="shared" si="2"/>
        <v>41445.962754629632</v>
      </c>
      <c r="T3" s="14">
        <f t="shared" si="3"/>
        <v>41490.962754629632</v>
      </c>
    </row>
    <row r="4" spans="1:20" ht="30" x14ac:dyDescent="0.25">
      <c r="A4">
        <v>1067</v>
      </c>
      <c r="B4" s="3" t="s">
        <v>1068</v>
      </c>
      <c r="C4" s="3" t="s">
        <v>5177</v>
      </c>
      <c r="D4" s="6">
        <v>500</v>
      </c>
      <c r="E4" s="8">
        <v>130</v>
      </c>
      <c r="F4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>
        <f t="shared" si="0"/>
        <v>26</v>
      </c>
      <c r="P4">
        <f t="shared" si="1"/>
        <v>13</v>
      </c>
      <c r="Q4" s="10" t="s">
        <v>8331</v>
      </c>
      <c r="R4" s="10" t="s">
        <v>8332</v>
      </c>
      <c r="S4" s="14">
        <f t="shared" si="2"/>
        <v>41599.855682870373</v>
      </c>
      <c r="T4" s="14">
        <f t="shared" si="3"/>
        <v>41629.855682870373</v>
      </c>
    </row>
    <row r="5" spans="1:20" ht="30" x14ac:dyDescent="0.25">
      <c r="A5">
        <v>1068</v>
      </c>
      <c r="B5" s="3" t="s">
        <v>1069</v>
      </c>
      <c r="C5" s="3" t="s">
        <v>5178</v>
      </c>
      <c r="D5" s="6">
        <v>30000</v>
      </c>
      <c r="E5" s="8">
        <v>45</v>
      </c>
      <c r="F5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>
        <f t="shared" si="0"/>
        <v>0</v>
      </c>
      <c r="P5">
        <f t="shared" si="1"/>
        <v>11.25</v>
      </c>
      <c r="Q5" s="10" t="s">
        <v>8331</v>
      </c>
      <c r="R5" s="10" t="s">
        <v>8332</v>
      </c>
      <c r="S5" s="14">
        <f t="shared" si="2"/>
        <v>42440.371111111104</v>
      </c>
      <c r="T5" s="14">
        <f t="shared" si="3"/>
        <v>42470.329444444447</v>
      </c>
    </row>
    <row r="6" spans="1:20" ht="30" x14ac:dyDescent="0.25">
      <c r="A6">
        <v>1069</v>
      </c>
      <c r="B6" s="3" t="s">
        <v>1070</v>
      </c>
      <c r="C6" s="3" t="s">
        <v>5179</v>
      </c>
      <c r="D6" s="6">
        <v>2200</v>
      </c>
      <c r="E6" s="8">
        <v>850</v>
      </c>
      <c r="F6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>
        <f t="shared" si="0"/>
        <v>39</v>
      </c>
      <c r="P6">
        <f t="shared" si="1"/>
        <v>40.479999999999997</v>
      </c>
      <c r="Q6" s="10" t="s">
        <v>8331</v>
      </c>
      <c r="R6" s="10" t="s">
        <v>8332</v>
      </c>
      <c r="S6" s="14">
        <f t="shared" si="2"/>
        <v>41572.229849537034</v>
      </c>
      <c r="T6" s="14">
        <f t="shared" si="3"/>
        <v>41604.271516203706</v>
      </c>
    </row>
    <row r="7" spans="1:20" ht="30" x14ac:dyDescent="0.25">
      <c r="A7">
        <v>1070</v>
      </c>
      <c r="B7" s="3" t="s">
        <v>1071</v>
      </c>
      <c r="C7" s="3" t="s">
        <v>5180</v>
      </c>
      <c r="D7" s="6">
        <v>10000</v>
      </c>
      <c r="E7" s="8">
        <v>70</v>
      </c>
      <c r="F7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>
        <f t="shared" si="0"/>
        <v>1</v>
      </c>
      <c r="P7">
        <f t="shared" si="1"/>
        <v>35</v>
      </c>
      <c r="Q7" s="10" t="s">
        <v>8331</v>
      </c>
      <c r="R7" s="10" t="s">
        <v>8332</v>
      </c>
      <c r="S7" s="14">
        <f t="shared" si="2"/>
        <v>41163.011828703704</v>
      </c>
      <c r="T7" s="14">
        <f t="shared" si="3"/>
        <v>41183.011828703704</v>
      </c>
    </row>
    <row r="8" spans="1:20" ht="30" x14ac:dyDescent="0.25">
      <c r="A8">
        <v>1072</v>
      </c>
      <c r="B8" s="3" t="s">
        <v>1073</v>
      </c>
      <c r="C8" s="3" t="s">
        <v>5182</v>
      </c>
      <c r="D8" s="6">
        <v>75000</v>
      </c>
      <c r="E8" s="8">
        <v>51</v>
      </c>
      <c r="F8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>
        <f t="shared" si="0"/>
        <v>0</v>
      </c>
      <c r="P8">
        <f t="shared" si="1"/>
        <v>12.75</v>
      </c>
      <c r="Q8" s="10" t="s">
        <v>8331</v>
      </c>
      <c r="R8" s="10" t="s">
        <v>8332</v>
      </c>
      <c r="S8" s="14">
        <f t="shared" si="2"/>
        <v>41645.832141203704</v>
      </c>
      <c r="T8" s="14">
        <f t="shared" si="3"/>
        <v>41675.832141203704</v>
      </c>
    </row>
    <row r="9" spans="1:20" ht="30" x14ac:dyDescent="0.25">
      <c r="A9">
        <v>1073</v>
      </c>
      <c r="B9" s="3" t="s">
        <v>1074</v>
      </c>
      <c r="C9" s="3" t="s">
        <v>5183</v>
      </c>
      <c r="D9" s="6">
        <v>750</v>
      </c>
      <c r="E9" s="8">
        <v>10</v>
      </c>
      <c r="F9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>
        <f t="shared" si="0"/>
        <v>1</v>
      </c>
      <c r="P9">
        <f t="shared" si="1"/>
        <v>10</v>
      </c>
      <c r="Q9" s="10" t="s">
        <v>8331</v>
      </c>
      <c r="R9" s="10" t="s">
        <v>8332</v>
      </c>
      <c r="S9" s="14">
        <f t="shared" si="2"/>
        <v>40802.964594907404</v>
      </c>
      <c r="T9" s="14">
        <f t="shared" si="3"/>
        <v>40832.964594907404</v>
      </c>
    </row>
    <row r="10" spans="1:20" ht="30" x14ac:dyDescent="0.25">
      <c r="A10">
        <v>1074</v>
      </c>
      <c r="B10" s="3" t="s">
        <v>1075</v>
      </c>
      <c r="C10" s="3" t="s">
        <v>5184</v>
      </c>
      <c r="D10" s="6">
        <v>54000</v>
      </c>
      <c r="E10" s="8">
        <v>3407</v>
      </c>
      <c r="F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>
        <f t="shared" si="0"/>
        <v>6</v>
      </c>
      <c r="P10">
        <f t="shared" si="1"/>
        <v>113.57</v>
      </c>
      <c r="Q10" s="10" t="s">
        <v>8331</v>
      </c>
      <c r="R10" s="10" t="s">
        <v>8332</v>
      </c>
      <c r="S10" s="14">
        <f t="shared" si="2"/>
        <v>41613.172974537039</v>
      </c>
      <c r="T10" s="14">
        <f t="shared" si="3"/>
        <v>41643.172974537039</v>
      </c>
    </row>
    <row r="11" spans="1:20" ht="30" x14ac:dyDescent="0.25">
      <c r="A11">
        <v>1075</v>
      </c>
      <c r="B11" s="3" t="s">
        <v>1076</v>
      </c>
      <c r="C11" s="3" t="s">
        <v>5185</v>
      </c>
      <c r="D11" s="6">
        <v>1000</v>
      </c>
      <c r="E11" s="8">
        <v>45</v>
      </c>
      <c r="F11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>
        <f t="shared" si="0"/>
        <v>5</v>
      </c>
      <c r="P11">
        <f t="shared" si="1"/>
        <v>15</v>
      </c>
      <c r="Q11" s="10" t="s">
        <v>8331</v>
      </c>
      <c r="R11" s="10" t="s">
        <v>8332</v>
      </c>
      <c r="S11" s="14">
        <f t="shared" si="2"/>
        <v>41005.904120370367</v>
      </c>
      <c r="T11" s="14">
        <f t="shared" si="3"/>
        <v>41035.904120370367</v>
      </c>
    </row>
    <row r="12" spans="1:20" ht="30" x14ac:dyDescent="0.25">
      <c r="A12">
        <v>1076</v>
      </c>
      <c r="B12" s="3" t="s">
        <v>1077</v>
      </c>
      <c r="C12" s="3" t="s">
        <v>5186</v>
      </c>
      <c r="D12" s="6">
        <v>75000</v>
      </c>
      <c r="E12" s="8">
        <v>47074</v>
      </c>
      <c r="F12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>
        <f t="shared" si="0"/>
        <v>63</v>
      </c>
      <c r="P12">
        <f t="shared" si="1"/>
        <v>48.28</v>
      </c>
      <c r="Q12" s="10" t="s">
        <v>8331</v>
      </c>
      <c r="R12" s="10" t="s">
        <v>8332</v>
      </c>
      <c r="S12" s="14">
        <f t="shared" si="2"/>
        <v>41838.377893518518</v>
      </c>
      <c r="T12" s="14">
        <f t="shared" si="3"/>
        <v>41893.377893518518</v>
      </c>
    </row>
    <row r="13" spans="1:20" ht="30" x14ac:dyDescent="0.25">
      <c r="A13">
        <v>1077</v>
      </c>
      <c r="B13" s="3" t="s">
        <v>1078</v>
      </c>
      <c r="C13" s="3" t="s">
        <v>5187</v>
      </c>
      <c r="D13" s="6">
        <v>25000</v>
      </c>
      <c r="E13" s="8">
        <v>7344</v>
      </c>
      <c r="F13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>
        <f t="shared" si="0"/>
        <v>29</v>
      </c>
      <c r="P13">
        <f t="shared" si="1"/>
        <v>43.98</v>
      </c>
      <c r="Q13" s="10" t="s">
        <v>8331</v>
      </c>
      <c r="R13" s="10" t="s">
        <v>8332</v>
      </c>
      <c r="S13" s="14">
        <f t="shared" si="2"/>
        <v>42353.16679398148</v>
      </c>
      <c r="T13" s="14">
        <f t="shared" si="3"/>
        <v>42383.16679398148</v>
      </c>
    </row>
    <row r="14" spans="1:20" ht="30" x14ac:dyDescent="0.25">
      <c r="A14">
        <v>1078</v>
      </c>
      <c r="B14" s="3" t="s">
        <v>1079</v>
      </c>
      <c r="C14" s="3" t="s">
        <v>5188</v>
      </c>
      <c r="D14" s="6">
        <v>600</v>
      </c>
      <c r="E14" s="8">
        <v>45</v>
      </c>
      <c r="F14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>
        <f t="shared" si="0"/>
        <v>8</v>
      </c>
      <c r="P14">
        <f t="shared" si="1"/>
        <v>9</v>
      </c>
      <c r="Q14" s="10" t="s">
        <v>8331</v>
      </c>
      <c r="R14" s="10" t="s">
        <v>8332</v>
      </c>
      <c r="S14" s="14">
        <f t="shared" si="2"/>
        <v>40701.195844907408</v>
      </c>
      <c r="T14" s="14">
        <f t="shared" si="3"/>
        <v>40746.195844907408</v>
      </c>
    </row>
    <row r="15" spans="1:20" ht="30" x14ac:dyDescent="0.25">
      <c r="A15">
        <v>1080</v>
      </c>
      <c r="B15" s="3" t="s">
        <v>1081</v>
      </c>
      <c r="C15" s="3" t="s">
        <v>5190</v>
      </c>
      <c r="D15" s="6">
        <v>20000</v>
      </c>
      <c r="E15" s="8">
        <v>1821</v>
      </c>
      <c r="F15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>
        <f t="shared" si="0"/>
        <v>9</v>
      </c>
      <c r="P15">
        <f t="shared" si="1"/>
        <v>18.579999999999998</v>
      </c>
      <c r="Q15" s="10" t="s">
        <v>8331</v>
      </c>
      <c r="R15" s="10" t="s">
        <v>8332</v>
      </c>
      <c r="S15" s="14">
        <f t="shared" si="2"/>
        <v>41740.138113425928</v>
      </c>
      <c r="T15" s="14">
        <f t="shared" si="3"/>
        <v>41770.138113425928</v>
      </c>
    </row>
    <row r="16" spans="1:20" ht="30" x14ac:dyDescent="0.25">
      <c r="A16">
        <v>1081</v>
      </c>
      <c r="B16" s="3" t="s">
        <v>1082</v>
      </c>
      <c r="C16" s="3" t="s">
        <v>5191</v>
      </c>
      <c r="D16" s="6">
        <v>68000</v>
      </c>
      <c r="E16" s="8">
        <v>12</v>
      </c>
      <c r="F16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>
        <f t="shared" si="0"/>
        <v>0</v>
      </c>
      <c r="P16">
        <f t="shared" si="1"/>
        <v>3</v>
      </c>
      <c r="Q16" s="10" t="s">
        <v>8331</v>
      </c>
      <c r="R16" s="10" t="s">
        <v>8332</v>
      </c>
      <c r="S16" s="14">
        <f t="shared" si="2"/>
        <v>42002.926990740743</v>
      </c>
      <c r="T16" s="14">
        <f t="shared" si="3"/>
        <v>42032.926990740743</v>
      </c>
    </row>
    <row r="17" spans="1:20" ht="30" x14ac:dyDescent="0.25">
      <c r="A17">
        <v>1082</v>
      </c>
      <c r="B17" s="3" t="s">
        <v>1083</v>
      </c>
      <c r="C17" s="3" t="s">
        <v>5192</v>
      </c>
      <c r="D17" s="6">
        <v>10000</v>
      </c>
      <c r="E17" s="8">
        <v>56</v>
      </c>
      <c r="F17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>
        <f t="shared" si="0"/>
        <v>1</v>
      </c>
      <c r="P17">
        <f t="shared" si="1"/>
        <v>18.670000000000002</v>
      </c>
      <c r="Q17" s="10" t="s">
        <v>8331</v>
      </c>
      <c r="R17" s="10" t="s">
        <v>8332</v>
      </c>
      <c r="S17" s="14">
        <f t="shared" si="2"/>
        <v>41101.906111111115</v>
      </c>
      <c r="T17" s="14">
        <f t="shared" si="3"/>
        <v>41131.906111111115</v>
      </c>
    </row>
    <row r="18" spans="1:20" x14ac:dyDescent="0.25">
      <c r="A18">
        <v>1084</v>
      </c>
      <c r="B18" s="3" t="s">
        <v>1085</v>
      </c>
      <c r="C18" s="3" t="s">
        <v>5194</v>
      </c>
      <c r="D18" s="6">
        <v>550</v>
      </c>
      <c r="E18" s="8">
        <v>0</v>
      </c>
      <c r="F18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>
        <f t="shared" si="0"/>
        <v>0</v>
      </c>
      <c r="P18">
        <f t="shared" si="1"/>
        <v>0</v>
      </c>
      <c r="Q18" s="10" t="s">
        <v>8331</v>
      </c>
      <c r="R18" s="10" t="s">
        <v>8332</v>
      </c>
      <c r="S18" s="14">
        <f t="shared" si="2"/>
        <v>41829.912083333329</v>
      </c>
      <c r="T18" s="14">
        <f t="shared" si="3"/>
        <v>41859.912083333329</v>
      </c>
    </row>
    <row r="19" spans="1:20" x14ac:dyDescent="0.25">
      <c r="A19">
        <v>1086</v>
      </c>
      <c r="B19" s="3" t="s">
        <v>1087</v>
      </c>
      <c r="C19" s="3" t="s">
        <v>5196</v>
      </c>
      <c r="D19" s="6">
        <v>18000</v>
      </c>
      <c r="E19" s="8">
        <v>15</v>
      </c>
      <c r="F19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>
        <f t="shared" si="0"/>
        <v>0</v>
      </c>
      <c r="P19">
        <f t="shared" si="1"/>
        <v>7.5</v>
      </c>
      <c r="Q19" s="10" t="s">
        <v>8331</v>
      </c>
      <c r="R19" s="10" t="s">
        <v>8332</v>
      </c>
      <c r="S19" s="14">
        <f t="shared" si="2"/>
        <v>41845.866793981484</v>
      </c>
      <c r="T19" s="14">
        <f t="shared" si="3"/>
        <v>41875.866793981484</v>
      </c>
    </row>
    <row r="20" spans="1:20" ht="30" x14ac:dyDescent="0.25">
      <c r="A20">
        <v>1087</v>
      </c>
      <c r="B20" s="3" t="s">
        <v>1088</v>
      </c>
      <c r="C20" s="3" t="s">
        <v>5197</v>
      </c>
      <c r="D20" s="6">
        <v>1100</v>
      </c>
      <c r="E20" s="8">
        <v>0</v>
      </c>
      <c r="F2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>
        <f t="shared" si="0"/>
        <v>0</v>
      </c>
      <c r="P20">
        <f t="shared" si="1"/>
        <v>0</v>
      </c>
      <c r="Q20" s="10" t="s">
        <v>8331</v>
      </c>
      <c r="R20" s="10" t="s">
        <v>8332</v>
      </c>
      <c r="S20" s="14">
        <f t="shared" si="2"/>
        <v>41775.713969907411</v>
      </c>
      <c r="T20" s="14">
        <f t="shared" si="3"/>
        <v>41805.713969907411</v>
      </c>
    </row>
    <row r="21" spans="1:20" ht="30" x14ac:dyDescent="0.25">
      <c r="A21">
        <v>1088</v>
      </c>
      <c r="B21" s="3" t="s">
        <v>1089</v>
      </c>
      <c r="C21" s="3" t="s">
        <v>5198</v>
      </c>
      <c r="D21" s="6">
        <v>45000</v>
      </c>
      <c r="E21" s="8">
        <v>6382.34</v>
      </c>
      <c r="F21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>
        <f t="shared" si="0"/>
        <v>14</v>
      </c>
      <c r="P21">
        <f t="shared" si="1"/>
        <v>43.42</v>
      </c>
      <c r="Q21" s="10" t="s">
        <v>8331</v>
      </c>
      <c r="R21" s="10" t="s">
        <v>8332</v>
      </c>
      <c r="S21" s="14">
        <f t="shared" si="2"/>
        <v>41723.799386574072</v>
      </c>
      <c r="T21" s="14">
        <f t="shared" si="3"/>
        <v>41753.799386574072</v>
      </c>
    </row>
    <row r="22" spans="1:20" ht="30" x14ac:dyDescent="0.25">
      <c r="A22">
        <v>1092</v>
      </c>
      <c r="B22" s="3" t="s">
        <v>1093</v>
      </c>
      <c r="C22" s="3" t="s">
        <v>5202</v>
      </c>
      <c r="D22" s="6">
        <v>2000</v>
      </c>
      <c r="E22" s="8">
        <v>21</v>
      </c>
      <c r="F22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>
        <f t="shared" si="0"/>
        <v>1</v>
      </c>
      <c r="P22">
        <f t="shared" si="1"/>
        <v>3</v>
      </c>
      <c r="Q22" s="10" t="s">
        <v>8331</v>
      </c>
      <c r="R22" s="10" t="s">
        <v>8332</v>
      </c>
      <c r="S22" s="14">
        <f t="shared" si="2"/>
        <v>41250.025902777779</v>
      </c>
      <c r="T22" s="14">
        <f t="shared" si="3"/>
        <v>41280.025902777779</v>
      </c>
    </row>
    <row r="23" spans="1:20" ht="30" x14ac:dyDescent="0.25">
      <c r="A23">
        <v>1094</v>
      </c>
      <c r="B23" s="3" t="s">
        <v>1095</v>
      </c>
      <c r="C23" s="3" t="s">
        <v>5204</v>
      </c>
      <c r="D23" s="6">
        <v>18000</v>
      </c>
      <c r="E23" s="8">
        <v>3294.01</v>
      </c>
      <c r="F23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>
        <f t="shared" si="0"/>
        <v>18</v>
      </c>
      <c r="P23">
        <f t="shared" si="1"/>
        <v>122</v>
      </c>
      <c r="Q23" s="10" t="s">
        <v>8331</v>
      </c>
      <c r="R23" s="10" t="s">
        <v>8332</v>
      </c>
      <c r="S23" s="14">
        <f t="shared" si="2"/>
        <v>40795.713344907403</v>
      </c>
      <c r="T23" s="14">
        <f t="shared" si="3"/>
        <v>40825.713344907403</v>
      </c>
    </row>
    <row r="24" spans="1:20" ht="30" x14ac:dyDescent="0.25">
      <c r="A24">
        <v>1095</v>
      </c>
      <c r="B24" s="3" t="s">
        <v>1096</v>
      </c>
      <c r="C24" s="3" t="s">
        <v>5205</v>
      </c>
      <c r="D24" s="6">
        <v>500000</v>
      </c>
      <c r="E24" s="8">
        <v>25174</v>
      </c>
      <c r="F24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>
        <f t="shared" si="0"/>
        <v>5</v>
      </c>
      <c r="P24">
        <f t="shared" si="1"/>
        <v>267.81</v>
      </c>
      <c r="Q24" s="10" t="s">
        <v>8331</v>
      </c>
      <c r="R24" s="10" t="s">
        <v>8332</v>
      </c>
      <c r="S24" s="14">
        <f t="shared" si="2"/>
        <v>41486.537268518521</v>
      </c>
      <c r="T24" s="14">
        <f t="shared" si="3"/>
        <v>41516.537268518521</v>
      </c>
    </row>
    <row r="25" spans="1:20" ht="30" x14ac:dyDescent="0.25">
      <c r="A25">
        <v>1096</v>
      </c>
      <c r="B25" s="3" t="s">
        <v>1097</v>
      </c>
      <c r="C25" s="3" t="s">
        <v>5206</v>
      </c>
      <c r="D25" s="6">
        <v>12000</v>
      </c>
      <c r="E25" s="8">
        <v>2152</v>
      </c>
      <c r="F25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>
        <f t="shared" si="0"/>
        <v>18</v>
      </c>
      <c r="P25">
        <f t="shared" si="1"/>
        <v>74.209999999999994</v>
      </c>
      <c r="Q25" s="10" t="s">
        <v>8331</v>
      </c>
      <c r="R25" s="10" t="s">
        <v>8332</v>
      </c>
      <c r="S25" s="14">
        <f t="shared" si="2"/>
        <v>41885.51798611111</v>
      </c>
      <c r="T25" s="14">
        <f t="shared" si="3"/>
        <v>41916.145833333336</v>
      </c>
    </row>
    <row r="26" spans="1:20" ht="30" x14ac:dyDescent="0.25">
      <c r="A26">
        <v>1097</v>
      </c>
      <c r="B26" s="3" t="s">
        <v>1098</v>
      </c>
      <c r="C26" s="3" t="s">
        <v>5207</v>
      </c>
      <c r="D26" s="6">
        <v>100000</v>
      </c>
      <c r="E26" s="8">
        <v>47</v>
      </c>
      <c r="F26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>
        <f t="shared" si="0"/>
        <v>0</v>
      </c>
      <c r="P26">
        <f t="shared" si="1"/>
        <v>6.71</v>
      </c>
      <c r="Q26" s="10" t="s">
        <v>8331</v>
      </c>
      <c r="R26" s="10" t="s">
        <v>8332</v>
      </c>
      <c r="S26" s="14">
        <f t="shared" si="2"/>
        <v>41660.792557870373</v>
      </c>
      <c r="T26" s="14">
        <f t="shared" si="3"/>
        <v>41700.792557870373</v>
      </c>
    </row>
    <row r="27" spans="1:20" x14ac:dyDescent="0.25">
      <c r="A27">
        <v>1098</v>
      </c>
      <c r="B27" s="3" t="s">
        <v>1099</v>
      </c>
      <c r="C27" s="3" t="s">
        <v>5208</v>
      </c>
      <c r="D27" s="6">
        <v>25000</v>
      </c>
      <c r="E27" s="8">
        <v>1803</v>
      </c>
      <c r="F27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>
        <f t="shared" si="0"/>
        <v>7</v>
      </c>
      <c r="P27">
        <f t="shared" si="1"/>
        <v>81.95</v>
      </c>
      <c r="Q27" s="10" t="s">
        <v>8331</v>
      </c>
      <c r="R27" s="10" t="s">
        <v>8332</v>
      </c>
      <c r="S27" s="14">
        <f t="shared" si="2"/>
        <v>41712.762673611112</v>
      </c>
      <c r="T27" s="14">
        <f t="shared" si="3"/>
        <v>41742.762673611112</v>
      </c>
    </row>
    <row r="28" spans="1:20" ht="30" x14ac:dyDescent="0.25">
      <c r="A28">
        <v>1101</v>
      </c>
      <c r="B28" s="3" t="s">
        <v>1102</v>
      </c>
      <c r="C28" s="3" t="s">
        <v>5211</v>
      </c>
      <c r="D28" s="6">
        <v>100000</v>
      </c>
      <c r="E28" s="8">
        <v>41</v>
      </c>
      <c r="F28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>
        <f t="shared" si="0"/>
        <v>0</v>
      </c>
      <c r="P28">
        <f t="shared" si="1"/>
        <v>6.83</v>
      </c>
      <c r="Q28" s="10" t="s">
        <v>8331</v>
      </c>
      <c r="R28" s="10" t="s">
        <v>8332</v>
      </c>
      <c r="S28" s="14">
        <f t="shared" si="2"/>
        <v>42538.77243055556</v>
      </c>
      <c r="T28" s="14">
        <f t="shared" si="3"/>
        <v>42565.758333333331</v>
      </c>
    </row>
    <row r="29" spans="1:20" ht="30" x14ac:dyDescent="0.25">
      <c r="A29">
        <v>1102</v>
      </c>
      <c r="B29" s="3" t="s">
        <v>1103</v>
      </c>
      <c r="C29" s="3" t="s">
        <v>5212</v>
      </c>
      <c r="D29" s="6">
        <v>8000</v>
      </c>
      <c r="E29" s="8">
        <v>425</v>
      </c>
      <c r="F29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>
        <f t="shared" si="0"/>
        <v>5</v>
      </c>
      <c r="P29">
        <f t="shared" si="1"/>
        <v>17.71</v>
      </c>
      <c r="Q29" s="10" t="s">
        <v>8331</v>
      </c>
      <c r="R29" s="10" t="s">
        <v>8332</v>
      </c>
      <c r="S29" s="14">
        <f t="shared" si="2"/>
        <v>41577.045428240745</v>
      </c>
      <c r="T29" s="14">
        <f t="shared" si="3"/>
        <v>41617.249305555553</v>
      </c>
    </row>
    <row r="30" spans="1:20" ht="30" x14ac:dyDescent="0.25">
      <c r="A30">
        <v>1103</v>
      </c>
      <c r="B30" s="3" t="s">
        <v>1104</v>
      </c>
      <c r="C30" s="3" t="s">
        <v>5213</v>
      </c>
      <c r="D30" s="6">
        <v>15000</v>
      </c>
      <c r="E30" s="8">
        <v>243</v>
      </c>
      <c r="F3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>
        <f t="shared" si="0"/>
        <v>2</v>
      </c>
      <c r="P30">
        <f t="shared" si="1"/>
        <v>16.2</v>
      </c>
      <c r="Q30" s="10" t="s">
        <v>8331</v>
      </c>
      <c r="R30" s="10" t="s">
        <v>8332</v>
      </c>
      <c r="S30" s="14">
        <f t="shared" si="2"/>
        <v>42479.22210648148</v>
      </c>
      <c r="T30" s="14">
        <f t="shared" si="3"/>
        <v>42539.22210648148</v>
      </c>
    </row>
    <row r="31" spans="1:20" ht="30" x14ac:dyDescent="0.25">
      <c r="A31">
        <v>1105</v>
      </c>
      <c r="B31" s="3" t="s">
        <v>1106</v>
      </c>
      <c r="C31" s="3" t="s">
        <v>5215</v>
      </c>
      <c r="D31" s="6">
        <v>900000</v>
      </c>
      <c r="E31" s="8">
        <v>1431</v>
      </c>
      <c r="F31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>
        <f t="shared" si="0"/>
        <v>0</v>
      </c>
      <c r="P31">
        <f t="shared" si="1"/>
        <v>71.55</v>
      </c>
      <c r="Q31" s="10" t="s">
        <v>8331</v>
      </c>
      <c r="R31" s="10" t="s">
        <v>8332</v>
      </c>
      <c r="S31" s="14">
        <f t="shared" si="2"/>
        <v>41692.135729166665</v>
      </c>
      <c r="T31" s="14">
        <f t="shared" si="3"/>
        <v>41722.0940625</v>
      </c>
    </row>
    <row r="32" spans="1:20" ht="30" x14ac:dyDescent="0.25">
      <c r="A32">
        <v>1106</v>
      </c>
      <c r="B32" s="3" t="s">
        <v>1107</v>
      </c>
      <c r="C32" s="3" t="s">
        <v>5216</v>
      </c>
      <c r="D32" s="6">
        <v>400</v>
      </c>
      <c r="E32" s="8">
        <v>165</v>
      </c>
      <c r="F32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>
        <f t="shared" si="0"/>
        <v>41</v>
      </c>
      <c r="P32">
        <f t="shared" si="1"/>
        <v>23.57</v>
      </c>
      <c r="Q32" s="10" t="s">
        <v>8331</v>
      </c>
      <c r="R32" s="10" t="s">
        <v>8332</v>
      </c>
      <c r="S32" s="14">
        <f t="shared" si="2"/>
        <v>40973.740451388891</v>
      </c>
      <c r="T32" s="14">
        <f t="shared" si="3"/>
        <v>41003.698784722219</v>
      </c>
    </row>
    <row r="33" spans="1:20" ht="30" x14ac:dyDescent="0.25">
      <c r="A33">
        <v>1107</v>
      </c>
      <c r="B33" s="3" t="s">
        <v>1108</v>
      </c>
      <c r="C33" s="3" t="s">
        <v>5217</v>
      </c>
      <c r="D33" s="6">
        <v>10000</v>
      </c>
      <c r="E33" s="8">
        <v>0</v>
      </c>
      <c r="F33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>
        <f t="shared" si="0"/>
        <v>0</v>
      </c>
      <c r="P33">
        <f t="shared" si="1"/>
        <v>0</v>
      </c>
      <c r="Q33" s="10" t="s">
        <v>8331</v>
      </c>
      <c r="R33" s="10" t="s">
        <v>8332</v>
      </c>
      <c r="S33" s="14">
        <f t="shared" si="2"/>
        <v>41813.861388888887</v>
      </c>
      <c r="T33" s="14">
        <f t="shared" si="3"/>
        <v>41843.861388888887</v>
      </c>
    </row>
    <row r="34" spans="1:20" ht="30" x14ac:dyDescent="0.25">
      <c r="A34">
        <v>1108</v>
      </c>
      <c r="B34" s="3" t="s">
        <v>1109</v>
      </c>
      <c r="C34" s="3" t="s">
        <v>5218</v>
      </c>
      <c r="D34" s="6">
        <v>25000</v>
      </c>
      <c r="E34" s="8">
        <v>732.5</v>
      </c>
      <c r="F34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>
        <f t="shared" si="0"/>
        <v>3</v>
      </c>
      <c r="P34">
        <f t="shared" si="1"/>
        <v>34.880000000000003</v>
      </c>
      <c r="Q34" s="10" t="s">
        <v>8331</v>
      </c>
      <c r="R34" s="10" t="s">
        <v>8332</v>
      </c>
      <c r="S34" s="14">
        <f t="shared" si="2"/>
        <v>40952.636979166666</v>
      </c>
      <c r="T34" s="14">
        <f t="shared" si="3"/>
        <v>41012.595312500001</v>
      </c>
    </row>
    <row r="35" spans="1:20" ht="30" x14ac:dyDescent="0.25">
      <c r="A35">
        <v>1109</v>
      </c>
      <c r="B35" s="3" t="s">
        <v>1110</v>
      </c>
      <c r="C35" s="3" t="s">
        <v>5219</v>
      </c>
      <c r="D35" s="6">
        <v>10000</v>
      </c>
      <c r="E35" s="8">
        <v>45</v>
      </c>
      <c r="F35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>
        <f t="shared" si="0"/>
        <v>0</v>
      </c>
      <c r="P35">
        <f t="shared" si="1"/>
        <v>15</v>
      </c>
      <c r="Q35" s="10" t="s">
        <v>8331</v>
      </c>
      <c r="R35" s="10" t="s">
        <v>8332</v>
      </c>
      <c r="S35" s="14">
        <f t="shared" si="2"/>
        <v>42662.752199074079</v>
      </c>
      <c r="T35" s="14">
        <f t="shared" si="3"/>
        <v>42692.793865740736</v>
      </c>
    </row>
    <row r="36" spans="1:20" ht="30" x14ac:dyDescent="0.25">
      <c r="A36">
        <v>1110</v>
      </c>
      <c r="B36" s="3" t="s">
        <v>1111</v>
      </c>
      <c r="C36" s="3" t="s">
        <v>5220</v>
      </c>
      <c r="D36" s="6">
        <v>50000</v>
      </c>
      <c r="E36" s="8">
        <v>255</v>
      </c>
      <c r="F36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1</v>
      </c>
      <c r="P36">
        <f t="shared" si="1"/>
        <v>23.18</v>
      </c>
      <c r="Q36" s="10" t="s">
        <v>8331</v>
      </c>
      <c r="R36" s="10" t="s">
        <v>8332</v>
      </c>
      <c r="S36" s="14">
        <f t="shared" si="2"/>
        <v>41220.933124999996</v>
      </c>
      <c r="T36" s="14">
        <f t="shared" si="3"/>
        <v>41250.933124999996</v>
      </c>
    </row>
    <row r="37" spans="1:20" ht="30" x14ac:dyDescent="0.25">
      <c r="A37">
        <v>1111</v>
      </c>
      <c r="B37" s="3" t="s">
        <v>1112</v>
      </c>
      <c r="C37" s="3" t="s">
        <v>5221</v>
      </c>
      <c r="D37" s="6">
        <v>2500</v>
      </c>
      <c r="E37" s="8">
        <v>1</v>
      </c>
      <c r="F37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>
        <f t="shared" si="0"/>
        <v>0</v>
      </c>
      <c r="P37">
        <f t="shared" si="1"/>
        <v>1</v>
      </c>
      <c r="Q37" s="10" t="s">
        <v>8331</v>
      </c>
      <c r="R37" s="10" t="s">
        <v>8332</v>
      </c>
      <c r="S37" s="14">
        <f t="shared" si="2"/>
        <v>42347.203587962969</v>
      </c>
      <c r="T37" s="14">
        <f t="shared" si="3"/>
        <v>42377.203587962969</v>
      </c>
    </row>
    <row r="38" spans="1:20" ht="30" x14ac:dyDescent="0.25">
      <c r="A38">
        <v>1112</v>
      </c>
      <c r="B38" s="3" t="s">
        <v>1113</v>
      </c>
      <c r="C38" s="3" t="s">
        <v>5222</v>
      </c>
      <c r="D38" s="6">
        <v>88000</v>
      </c>
      <c r="E38" s="8">
        <v>31272.92</v>
      </c>
      <c r="F38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>
        <f t="shared" si="0"/>
        <v>36</v>
      </c>
      <c r="P38">
        <f t="shared" si="1"/>
        <v>100.23</v>
      </c>
      <c r="Q38" s="10" t="s">
        <v>8331</v>
      </c>
      <c r="R38" s="10" t="s">
        <v>8332</v>
      </c>
      <c r="S38" s="14">
        <f t="shared" si="2"/>
        <v>41963.759386574078</v>
      </c>
      <c r="T38" s="14">
        <f t="shared" si="3"/>
        <v>42023.354166666672</v>
      </c>
    </row>
    <row r="39" spans="1:20" ht="30" x14ac:dyDescent="0.25">
      <c r="A39">
        <v>1115</v>
      </c>
      <c r="B39" s="3" t="s">
        <v>1116</v>
      </c>
      <c r="C39" s="3" t="s">
        <v>5225</v>
      </c>
      <c r="D39" s="6">
        <v>40000</v>
      </c>
      <c r="E39" s="8">
        <v>53</v>
      </c>
      <c r="F39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>
        <f t="shared" si="0"/>
        <v>0</v>
      </c>
      <c r="P39">
        <f t="shared" si="1"/>
        <v>13.25</v>
      </c>
      <c r="Q39" s="10" t="s">
        <v>8331</v>
      </c>
      <c r="R39" s="10" t="s">
        <v>8332</v>
      </c>
      <c r="S39" s="14">
        <f t="shared" si="2"/>
        <v>42429.695543981477</v>
      </c>
      <c r="T39" s="14">
        <f t="shared" si="3"/>
        <v>42459.653877314813</v>
      </c>
    </row>
    <row r="40" spans="1:20" ht="30" x14ac:dyDescent="0.25">
      <c r="A40">
        <v>1116</v>
      </c>
      <c r="B40" s="3" t="s">
        <v>1117</v>
      </c>
      <c r="C40" s="3" t="s">
        <v>5226</v>
      </c>
      <c r="D40" s="6">
        <v>500000</v>
      </c>
      <c r="E40" s="8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f t="shared" si="0"/>
        <v>0</v>
      </c>
      <c r="P40">
        <f t="shared" si="1"/>
        <v>17.850000000000001</v>
      </c>
      <c r="Q40" s="10" t="s">
        <v>8331</v>
      </c>
      <c r="R40" s="10" t="s">
        <v>8332</v>
      </c>
      <c r="S40" s="14">
        <f t="shared" si="2"/>
        <v>41009.847314814811</v>
      </c>
      <c r="T40" s="14">
        <f t="shared" si="3"/>
        <v>41069.847314814811</v>
      </c>
    </row>
    <row r="41" spans="1:20" ht="30" x14ac:dyDescent="0.25">
      <c r="A41">
        <v>1119</v>
      </c>
      <c r="B41" s="3" t="s">
        <v>1120</v>
      </c>
      <c r="C41" s="3" t="s">
        <v>5229</v>
      </c>
      <c r="D41" s="6">
        <v>2100</v>
      </c>
      <c r="E41" s="8">
        <v>5</v>
      </c>
      <c r="F41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>
        <f t="shared" si="0"/>
        <v>0</v>
      </c>
      <c r="P41">
        <f t="shared" si="1"/>
        <v>5</v>
      </c>
      <c r="Q41" s="10" t="s">
        <v>8331</v>
      </c>
      <c r="R41" s="10" t="s">
        <v>8332</v>
      </c>
      <c r="S41" s="14">
        <f t="shared" si="2"/>
        <v>41722.792407407411</v>
      </c>
      <c r="T41" s="14">
        <f t="shared" si="3"/>
        <v>41735.792407407411</v>
      </c>
    </row>
    <row r="42" spans="1:20" ht="30" x14ac:dyDescent="0.25">
      <c r="A42">
        <v>1120</v>
      </c>
      <c r="B42" s="3" t="s">
        <v>1121</v>
      </c>
      <c r="C42" s="3" t="s">
        <v>5230</v>
      </c>
      <c r="D42" s="6">
        <v>25000</v>
      </c>
      <c r="E42" s="8">
        <v>0</v>
      </c>
      <c r="F42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>
        <f t="shared" si="0"/>
        <v>0</v>
      </c>
      <c r="P42">
        <f t="shared" si="1"/>
        <v>0</v>
      </c>
      <c r="Q42" s="10" t="s">
        <v>8331</v>
      </c>
      <c r="R42" s="10" t="s">
        <v>8332</v>
      </c>
      <c r="S42" s="14">
        <f t="shared" si="2"/>
        <v>40799.872685185182</v>
      </c>
      <c r="T42" s="14">
        <f t="shared" si="3"/>
        <v>40844.872685185182</v>
      </c>
    </row>
    <row r="43" spans="1:20" ht="30" x14ac:dyDescent="0.25">
      <c r="A43">
        <v>1121</v>
      </c>
      <c r="B43" s="3" t="s">
        <v>1122</v>
      </c>
      <c r="C43" s="3" t="s">
        <v>5231</v>
      </c>
      <c r="D43" s="6">
        <v>250000</v>
      </c>
      <c r="E43" s="8">
        <v>29</v>
      </c>
      <c r="F43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>
        <f t="shared" si="0"/>
        <v>0</v>
      </c>
      <c r="P43">
        <f t="shared" si="1"/>
        <v>5.8</v>
      </c>
      <c r="Q43" s="10" t="s">
        <v>8331</v>
      </c>
      <c r="R43" s="10" t="s">
        <v>8332</v>
      </c>
      <c r="S43" s="14">
        <f t="shared" si="2"/>
        <v>42412.934212962966</v>
      </c>
      <c r="T43" s="14">
        <f t="shared" si="3"/>
        <v>42442.892546296294</v>
      </c>
    </row>
    <row r="44" spans="1:20" ht="30" x14ac:dyDescent="0.25">
      <c r="A44">
        <v>1123</v>
      </c>
      <c r="B44" s="3" t="s">
        <v>1124</v>
      </c>
      <c r="C44" s="3" t="s">
        <v>5233</v>
      </c>
      <c r="D44" s="6">
        <v>5000</v>
      </c>
      <c r="E44" s="8">
        <v>11</v>
      </c>
      <c r="F44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>
        <f t="shared" si="0"/>
        <v>0</v>
      </c>
      <c r="P44">
        <f t="shared" si="1"/>
        <v>3.67</v>
      </c>
      <c r="Q44" s="10" t="s">
        <v>8331</v>
      </c>
      <c r="R44" s="10" t="s">
        <v>8332</v>
      </c>
      <c r="S44" s="14">
        <f t="shared" si="2"/>
        <v>41718.5237037037</v>
      </c>
      <c r="T44" s="14">
        <f t="shared" si="3"/>
        <v>41748.5237037037</v>
      </c>
    </row>
    <row r="45" spans="1:20" ht="30" x14ac:dyDescent="0.25">
      <c r="A45">
        <v>2123</v>
      </c>
      <c r="B45" s="3" t="s">
        <v>2124</v>
      </c>
      <c r="C45" s="3" t="s">
        <v>6233</v>
      </c>
      <c r="D45" s="6">
        <v>500</v>
      </c>
      <c r="E45" s="8">
        <v>50</v>
      </c>
      <c r="F45" t="s">
        <v>8220</v>
      </c>
      <c r="G45" t="s">
        <v>8223</v>
      </c>
      <c r="H45" t="s">
        <v>8245</v>
      </c>
      <c r="I45">
        <v>1268636340</v>
      </c>
      <c r="J45">
        <v>1263982307</v>
      </c>
      <c r="K45" t="b">
        <v>0</v>
      </c>
      <c r="L45">
        <v>5</v>
      </c>
      <c r="M45" t="b">
        <v>0</v>
      </c>
      <c r="N45" t="s">
        <v>8280</v>
      </c>
      <c r="O45">
        <f t="shared" si="0"/>
        <v>10</v>
      </c>
      <c r="P45">
        <f t="shared" si="1"/>
        <v>10</v>
      </c>
      <c r="Q45" s="10" t="s">
        <v>8331</v>
      </c>
      <c r="R45" s="10" t="s">
        <v>8332</v>
      </c>
      <c r="S45" s="14">
        <f t="shared" si="2"/>
        <v>40198.424849537041</v>
      </c>
      <c r="T45" s="14">
        <f t="shared" si="3"/>
        <v>40252.290972222225</v>
      </c>
    </row>
    <row r="46" spans="1:20" ht="30" x14ac:dyDescent="0.25">
      <c r="A46">
        <v>2124</v>
      </c>
      <c r="B46" s="3" t="s">
        <v>2125</v>
      </c>
      <c r="C46" s="3" t="s">
        <v>6234</v>
      </c>
      <c r="D46" s="6">
        <v>1100</v>
      </c>
      <c r="E46" s="8">
        <v>115</v>
      </c>
      <c r="F46" t="s">
        <v>8220</v>
      </c>
      <c r="G46" t="s">
        <v>8223</v>
      </c>
      <c r="H46" t="s">
        <v>8245</v>
      </c>
      <c r="I46">
        <v>1291093200</v>
      </c>
      <c r="J46">
        <v>1286930435</v>
      </c>
      <c r="K46" t="b">
        <v>0</v>
      </c>
      <c r="L46">
        <v>5</v>
      </c>
      <c r="M46" t="b">
        <v>0</v>
      </c>
      <c r="N46" t="s">
        <v>8280</v>
      </c>
      <c r="O46">
        <f t="shared" si="0"/>
        <v>10</v>
      </c>
      <c r="P46">
        <f t="shared" si="1"/>
        <v>23</v>
      </c>
      <c r="Q46" s="10" t="s">
        <v>8331</v>
      </c>
      <c r="R46" s="10" t="s">
        <v>8332</v>
      </c>
      <c r="S46" s="14">
        <f t="shared" si="2"/>
        <v>40464.028182870366</v>
      </c>
      <c r="T46" s="14">
        <f t="shared" si="3"/>
        <v>40512.208333333336</v>
      </c>
    </row>
    <row r="47" spans="1:20" ht="30" x14ac:dyDescent="0.25">
      <c r="A47">
        <v>2125</v>
      </c>
      <c r="B47" s="3" t="s">
        <v>2126</v>
      </c>
      <c r="C47" s="3" t="s">
        <v>6235</v>
      </c>
      <c r="D47" s="6">
        <v>60000</v>
      </c>
      <c r="E47" s="8">
        <v>852</v>
      </c>
      <c r="F47" t="s">
        <v>8220</v>
      </c>
      <c r="G47" t="s">
        <v>8223</v>
      </c>
      <c r="H47" t="s">
        <v>8245</v>
      </c>
      <c r="I47">
        <v>1438734833</v>
      </c>
      <c r="J47">
        <v>1436142833</v>
      </c>
      <c r="K47" t="b">
        <v>0</v>
      </c>
      <c r="L47">
        <v>27</v>
      </c>
      <c r="M47" t="b">
        <v>0</v>
      </c>
      <c r="N47" t="s">
        <v>8280</v>
      </c>
      <c r="O47">
        <f t="shared" si="0"/>
        <v>1</v>
      </c>
      <c r="P47">
        <f t="shared" si="1"/>
        <v>31.56</v>
      </c>
      <c r="Q47" s="10" t="s">
        <v>8331</v>
      </c>
      <c r="R47" s="10" t="s">
        <v>8332</v>
      </c>
      <c r="S47" s="14">
        <f t="shared" si="2"/>
        <v>42191.023530092592</v>
      </c>
      <c r="T47" s="14">
        <f t="shared" si="3"/>
        <v>42221.023530092592</v>
      </c>
    </row>
    <row r="48" spans="1:20" ht="30" x14ac:dyDescent="0.25">
      <c r="A48">
        <v>2126</v>
      </c>
      <c r="B48" s="3" t="s">
        <v>2127</v>
      </c>
      <c r="C48" s="3" t="s">
        <v>6236</v>
      </c>
      <c r="D48" s="6">
        <v>20000</v>
      </c>
      <c r="E48" s="8">
        <v>10</v>
      </c>
      <c r="F48" t="s">
        <v>8220</v>
      </c>
      <c r="G48" t="s">
        <v>8223</v>
      </c>
      <c r="H48" t="s">
        <v>8245</v>
      </c>
      <c r="I48">
        <v>1418080887</v>
      </c>
      <c r="J48">
        <v>1415488887</v>
      </c>
      <c r="K48" t="b">
        <v>0</v>
      </c>
      <c r="L48">
        <v>2</v>
      </c>
      <c r="M48" t="b">
        <v>0</v>
      </c>
      <c r="N48" t="s">
        <v>8280</v>
      </c>
      <c r="O48">
        <f t="shared" si="0"/>
        <v>0</v>
      </c>
      <c r="P48">
        <f t="shared" si="1"/>
        <v>5</v>
      </c>
      <c r="Q48" s="10" t="s">
        <v>8331</v>
      </c>
      <c r="R48" s="10" t="s">
        <v>8332</v>
      </c>
      <c r="S48" s="14">
        <f t="shared" si="2"/>
        <v>41951.973229166666</v>
      </c>
      <c r="T48" s="14">
        <f t="shared" si="3"/>
        <v>41981.973229166666</v>
      </c>
    </row>
    <row r="49" spans="1:20" ht="30" x14ac:dyDescent="0.25">
      <c r="A49">
        <v>2129</v>
      </c>
      <c r="B49" s="3" t="s">
        <v>2130</v>
      </c>
      <c r="C49" s="3" t="s">
        <v>6239</v>
      </c>
      <c r="D49" s="6">
        <v>2000</v>
      </c>
      <c r="E49" s="8">
        <v>236</v>
      </c>
      <c r="F49" t="s">
        <v>8220</v>
      </c>
      <c r="G49" t="s">
        <v>8223</v>
      </c>
      <c r="H49" t="s">
        <v>8245</v>
      </c>
      <c r="I49">
        <v>1457570100</v>
      </c>
      <c r="J49">
        <v>1454978100</v>
      </c>
      <c r="K49" t="b">
        <v>0</v>
      </c>
      <c r="L49">
        <v>12</v>
      </c>
      <c r="M49" t="b">
        <v>0</v>
      </c>
      <c r="N49" t="s">
        <v>8280</v>
      </c>
      <c r="O49">
        <f t="shared" si="0"/>
        <v>12</v>
      </c>
      <c r="P49">
        <f t="shared" si="1"/>
        <v>19.670000000000002</v>
      </c>
      <c r="Q49" s="10" t="s">
        <v>8331</v>
      </c>
      <c r="R49" s="10" t="s">
        <v>8332</v>
      </c>
      <c r="S49" s="14">
        <f t="shared" si="2"/>
        <v>42409.024305555555</v>
      </c>
      <c r="T49" s="14">
        <f t="shared" si="3"/>
        <v>42439.024305555555</v>
      </c>
    </row>
    <row r="50" spans="1:20" x14ac:dyDescent="0.25">
      <c r="A50">
        <v>2130</v>
      </c>
      <c r="B50" s="3" t="s">
        <v>2131</v>
      </c>
      <c r="C50" s="3" t="s">
        <v>6240</v>
      </c>
      <c r="D50" s="6">
        <v>42000</v>
      </c>
      <c r="E50" s="8">
        <v>85</v>
      </c>
      <c r="F50" t="s">
        <v>8220</v>
      </c>
      <c r="G50" t="s">
        <v>8223</v>
      </c>
      <c r="H50" t="s">
        <v>8245</v>
      </c>
      <c r="I50">
        <v>1408154663</v>
      </c>
      <c r="J50">
        <v>1405130663</v>
      </c>
      <c r="K50" t="b">
        <v>0</v>
      </c>
      <c r="L50">
        <v>4</v>
      </c>
      <c r="M50" t="b">
        <v>0</v>
      </c>
      <c r="N50" t="s">
        <v>8280</v>
      </c>
      <c r="O50">
        <f t="shared" si="0"/>
        <v>0</v>
      </c>
      <c r="P50">
        <f t="shared" si="1"/>
        <v>21.25</v>
      </c>
      <c r="Q50" s="10" t="s">
        <v>8331</v>
      </c>
      <c r="R50" s="10" t="s">
        <v>8332</v>
      </c>
      <c r="S50" s="14">
        <f t="shared" si="2"/>
        <v>41832.086377314816</v>
      </c>
      <c r="T50" s="14">
        <f t="shared" si="3"/>
        <v>41867.086377314816</v>
      </c>
    </row>
    <row r="51" spans="1:20" ht="30" x14ac:dyDescent="0.25">
      <c r="A51">
        <v>2131</v>
      </c>
      <c r="B51" s="3" t="s">
        <v>2132</v>
      </c>
      <c r="C51" s="3" t="s">
        <v>6241</v>
      </c>
      <c r="D51" s="6">
        <v>500</v>
      </c>
      <c r="E51" s="8">
        <v>25</v>
      </c>
      <c r="F51" t="s">
        <v>8220</v>
      </c>
      <c r="G51" t="s">
        <v>8223</v>
      </c>
      <c r="H51" t="s">
        <v>8245</v>
      </c>
      <c r="I51">
        <v>1436677091</v>
      </c>
      <c r="J51">
        <v>1434085091</v>
      </c>
      <c r="K51" t="b">
        <v>0</v>
      </c>
      <c r="L51">
        <v>3</v>
      </c>
      <c r="M51" t="b">
        <v>0</v>
      </c>
      <c r="N51" t="s">
        <v>8280</v>
      </c>
      <c r="O51">
        <f t="shared" si="0"/>
        <v>5</v>
      </c>
      <c r="P51">
        <f t="shared" si="1"/>
        <v>8.33</v>
      </c>
      <c r="Q51" s="10" t="s">
        <v>8331</v>
      </c>
      <c r="R51" s="10" t="s">
        <v>8332</v>
      </c>
      <c r="S51" s="14">
        <f t="shared" si="2"/>
        <v>42167.207071759258</v>
      </c>
      <c r="T51" s="14">
        <f t="shared" si="3"/>
        <v>42197.207071759258</v>
      </c>
    </row>
    <row r="52" spans="1:20" ht="30" x14ac:dyDescent="0.25">
      <c r="A52">
        <v>2132</v>
      </c>
      <c r="B52" s="3" t="s">
        <v>2133</v>
      </c>
      <c r="C52" s="3" t="s">
        <v>6242</v>
      </c>
      <c r="D52" s="6">
        <v>100000</v>
      </c>
      <c r="E52" s="8">
        <v>2112.9899999999998</v>
      </c>
      <c r="F52" t="s">
        <v>8220</v>
      </c>
      <c r="G52" t="s">
        <v>8223</v>
      </c>
      <c r="H52" t="s">
        <v>8245</v>
      </c>
      <c r="I52">
        <v>1391427692</v>
      </c>
      <c r="J52">
        <v>1388835692</v>
      </c>
      <c r="K52" t="b">
        <v>0</v>
      </c>
      <c r="L52">
        <v>99</v>
      </c>
      <c r="M52" t="b">
        <v>0</v>
      </c>
      <c r="N52" t="s">
        <v>8280</v>
      </c>
      <c r="O52">
        <f t="shared" si="0"/>
        <v>2</v>
      </c>
      <c r="P52">
        <f t="shared" si="1"/>
        <v>21.34</v>
      </c>
      <c r="Q52" s="10" t="s">
        <v>8331</v>
      </c>
      <c r="R52" s="10" t="s">
        <v>8332</v>
      </c>
      <c r="S52" s="14">
        <f t="shared" si="2"/>
        <v>41643.487175925926</v>
      </c>
      <c r="T52" s="14">
        <f t="shared" si="3"/>
        <v>41673.487175925926</v>
      </c>
    </row>
    <row r="53" spans="1:20" ht="30" x14ac:dyDescent="0.25">
      <c r="A53">
        <v>2133</v>
      </c>
      <c r="B53" s="3" t="s">
        <v>2134</v>
      </c>
      <c r="C53" s="3" t="s">
        <v>6243</v>
      </c>
      <c r="D53" s="6">
        <v>1000</v>
      </c>
      <c r="E53" s="8">
        <v>16</v>
      </c>
      <c r="F53" t="s">
        <v>8220</v>
      </c>
      <c r="G53" t="s">
        <v>8223</v>
      </c>
      <c r="H53" t="s">
        <v>8245</v>
      </c>
      <c r="I53">
        <v>1303628340</v>
      </c>
      <c r="J53">
        <v>1300328399</v>
      </c>
      <c r="K53" t="b">
        <v>0</v>
      </c>
      <c r="L53">
        <v>3</v>
      </c>
      <c r="M53" t="b">
        <v>0</v>
      </c>
      <c r="N53" t="s">
        <v>8280</v>
      </c>
      <c r="O53">
        <f t="shared" si="0"/>
        <v>2</v>
      </c>
      <c r="P53">
        <f t="shared" si="1"/>
        <v>5.33</v>
      </c>
      <c r="Q53" s="10" t="s">
        <v>8331</v>
      </c>
      <c r="R53" s="10" t="s">
        <v>8332</v>
      </c>
      <c r="S53" s="14">
        <f t="shared" si="2"/>
        <v>40619.097210648149</v>
      </c>
      <c r="T53" s="14">
        <f t="shared" si="3"/>
        <v>40657.290972222225</v>
      </c>
    </row>
    <row r="54" spans="1:20" ht="30" x14ac:dyDescent="0.25">
      <c r="A54">
        <v>2134</v>
      </c>
      <c r="B54" s="3" t="s">
        <v>2135</v>
      </c>
      <c r="C54" s="3" t="s">
        <v>6244</v>
      </c>
      <c r="D54" s="6">
        <v>6000</v>
      </c>
      <c r="E54" s="8">
        <v>104</v>
      </c>
      <c r="F54" t="s">
        <v>8220</v>
      </c>
      <c r="G54" t="s">
        <v>8223</v>
      </c>
      <c r="H54" t="s">
        <v>8245</v>
      </c>
      <c r="I54">
        <v>1367097391</v>
      </c>
      <c r="J54">
        <v>1364505391</v>
      </c>
      <c r="K54" t="b">
        <v>0</v>
      </c>
      <c r="L54">
        <v>3</v>
      </c>
      <c r="M54" t="b">
        <v>0</v>
      </c>
      <c r="N54" t="s">
        <v>8280</v>
      </c>
      <c r="O54">
        <f t="shared" si="0"/>
        <v>2</v>
      </c>
      <c r="P54">
        <f t="shared" si="1"/>
        <v>34.67</v>
      </c>
      <c r="Q54" s="10" t="s">
        <v>8331</v>
      </c>
      <c r="R54" s="10" t="s">
        <v>8332</v>
      </c>
      <c r="S54" s="14">
        <f t="shared" si="2"/>
        <v>41361.886469907404</v>
      </c>
      <c r="T54" s="14">
        <f t="shared" si="3"/>
        <v>41391.886469907404</v>
      </c>
    </row>
    <row r="55" spans="1:20" ht="30" x14ac:dyDescent="0.25">
      <c r="A55">
        <v>2135</v>
      </c>
      <c r="B55" s="3" t="s">
        <v>2136</v>
      </c>
      <c r="C55" s="3" t="s">
        <v>6245</v>
      </c>
      <c r="D55" s="6">
        <v>5000</v>
      </c>
      <c r="E55" s="8">
        <v>478</v>
      </c>
      <c r="F55" t="s">
        <v>8220</v>
      </c>
      <c r="G55" t="s">
        <v>8223</v>
      </c>
      <c r="H55" t="s">
        <v>8245</v>
      </c>
      <c r="I55">
        <v>1349392033</v>
      </c>
      <c r="J55">
        <v>1346800033</v>
      </c>
      <c r="K55" t="b">
        <v>0</v>
      </c>
      <c r="L55">
        <v>22</v>
      </c>
      <c r="M55" t="b">
        <v>0</v>
      </c>
      <c r="N55" t="s">
        <v>8280</v>
      </c>
      <c r="O55">
        <f t="shared" si="0"/>
        <v>10</v>
      </c>
      <c r="P55">
        <f t="shared" si="1"/>
        <v>21.73</v>
      </c>
      <c r="Q55" s="10" t="s">
        <v>8331</v>
      </c>
      <c r="R55" s="10" t="s">
        <v>8332</v>
      </c>
      <c r="S55" s="14">
        <f t="shared" si="2"/>
        <v>41156.963344907403</v>
      </c>
      <c r="T55" s="14">
        <f t="shared" si="3"/>
        <v>41186.963344907403</v>
      </c>
    </row>
    <row r="56" spans="1:20" ht="30" x14ac:dyDescent="0.25">
      <c r="A56">
        <v>2136</v>
      </c>
      <c r="B56" s="3" t="s">
        <v>2137</v>
      </c>
      <c r="C56" s="3" t="s">
        <v>6246</v>
      </c>
      <c r="D56" s="6">
        <v>80000</v>
      </c>
      <c r="E56" s="8">
        <v>47.69</v>
      </c>
      <c r="F56" t="s">
        <v>8220</v>
      </c>
      <c r="G56" t="s">
        <v>8223</v>
      </c>
      <c r="H56" t="s">
        <v>8245</v>
      </c>
      <c r="I56">
        <v>1382184786</v>
      </c>
      <c r="J56">
        <v>1379592786</v>
      </c>
      <c r="K56" t="b">
        <v>0</v>
      </c>
      <c r="L56">
        <v>4</v>
      </c>
      <c r="M56" t="b">
        <v>0</v>
      </c>
      <c r="N56" t="s">
        <v>8280</v>
      </c>
      <c r="O56">
        <f t="shared" si="0"/>
        <v>0</v>
      </c>
      <c r="P56">
        <f t="shared" si="1"/>
        <v>11.92</v>
      </c>
      <c r="Q56" s="10" t="s">
        <v>8331</v>
      </c>
      <c r="R56" s="10" t="s">
        <v>8332</v>
      </c>
      <c r="S56" s="14">
        <f t="shared" si="2"/>
        <v>41536.509097222224</v>
      </c>
      <c r="T56" s="14">
        <f t="shared" si="3"/>
        <v>41566.509097222224</v>
      </c>
    </row>
    <row r="57" spans="1:20" ht="30" x14ac:dyDescent="0.25">
      <c r="A57">
        <v>2139</v>
      </c>
      <c r="B57" s="3" t="s">
        <v>2140</v>
      </c>
      <c r="C57" s="3" t="s">
        <v>6249</v>
      </c>
      <c r="D57" s="6">
        <v>30000</v>
      </c>
      <c r="E57" s="8">
        <v>1626</v>
      </c>
      <c r="F57" t="s">
        <v>8220</v>
      </c>
      <c r="G57" t="s">
        <v>8223</v>
      </c>
      <c r="H57" t="s">
        <v>8245</v>
      </c>
      <c r="I57">
        <v>1478196008</v>
      </c>
      <c r="J57">
        <v>1475604008</v>
      </c>
      <c r="K57" t="b">
        <v>0</v>
      </c>
      <c r="L57">
        <v>56</v>
      </c>
      <c r="M57" t="b">
        <v>0</v>
      </c>
      <c r="N57" t="s">
        <v>8280</v>
      </c>
      <c r="O57">
        <f t="shared" si="0"/>
        <v>5</v>
      </c>
      <c r="P57">
        <f t="shared" si="1"/>
        <v>29.04</v>
      </c>
      <c r="Q57" s="10" t="s">
        <v>8331</v>
      </c>
      <c r="R57" s="10" t="s">
        <v>8332</v>
      </c>
      <c r="S57" s="14">
        <f t="shared" si="2"/>
        <v>42647.750092592592</v>
      </c>
      <c r="T57" s="14">
        <f t="shared" si="3"/>
        <v>42677.750092592592</v>
      </c>
    </row>
    <row r="58" spans="1:20" ht="30" x14ac:dyDescent="0.25">
      <c r="A58">
        <v>2140</v>
      </c>
      <c r="B58" s="3" t="s">
        <v>2141</v>
      </c>
      <c r="C58" s="3" t="s">
        <v>6250</v>
      </c>
      <c r="D58" s="6">
        <v>500000</v>
      </c>
      <c r="E58" s="8">
        <v>560</v>
      </c>
      <c r="F58" t="s">
        <v>8220</v>
      </c>
      <c r="G58" t="s">
        <v>8223</v>
      </c>
      <c r="H58" t="s">
        <v>8245</v>
      </c>
      <c r="I58">
        <v>1357934424</v>
      </c>
      <c r="J58">
        <v>1355342424</v>
      </c>
      <c r="K58" t="b">
        <v>0</v>
      </c>
      <c r="L58">
        <v>11</v>
      </c>
      <c r="M58" t="b">
        <v>0</v>
      </c>
      <c r="N58" t="s">
        <v>8280</v>
      </c>
      <c r="O58">
        <f t="shared" si="0"/>
        <v>0</v>
      </c>
      <c r="P58">
        <f t="shared" si="1"/>
        <v>50.91</v>
      </c>
      <c r="Q58" s="10" t="s">
        <v>8331</v>
      </c>
      <c r="R58" s="10" t="s">
        <v>8332</v>
      </c>
      <c r="S58" s="14">
        <f t="shared" si="2"/>
        <v>41255.833611111113</v>
      </c>
      <c r="T58" s="14">
        <f t="shared" si="3"/>
        <v>41285.833611111113</v>
      </c>
    </row>
    <row r="59" spans="1:20" ht="30" x14ac:dyDescent="0.25">
      <c r="A59">
        <v>2141</v>
      </c>
      <c r="B59" s="3" t="s">
        <v>2142</v>
      </c>
      <c r="C59" s="3" t="s">
        <v>6251</v>
      </c>
      <c r="D59" s="6">
        <v>15000</v>
      </c>
      <c r="E59" s="8">
        <v>0</v>
      </c>
      <c r="F59" t="s">
        <v>8220</v>
      </c>
      <c r="G59" t="s">
        <v>8223</v>
      </c>
      <c r="H59" t="s">
        <v>8245</v>
      </c>
      <c r="I59">
        <v>1415947159</v>
      </c>
      <c r="J59">
        <v>1413351559</v>
      </c>
      <c r="K59" t="b">
        <v>0</v>
      </c>
      <c r="L59">
        <v>0</v>
      </c>
      <c r="M59" t="b">
        <v>0</v>
      </c>
      <c r="N59" t="s">
        <v>8280</v>
      </c>
      <c r="O59">
        <f t="shared" si="0"/>
        <v>0</v>
      </c>
      <c r="P59">
        <f t="shared" si="1"/>
        <v>0</v>
      </c>
      <c r="Q59" s="10" t="s">
        <v>8331</v>
      </c>
      <c r="R59" s="10" t="s">
        <v>8332</v>
      </c>
      <c r="S59" s="14">
        <f t="shared" si="2"/>
        <v>41927.235636574071</v>
      </c>
      <c r="T59" s="14">
        <f t="shared" si="3"/>
        <v>41957.277303240742</v>
      </c>
    </row>
    <row r="60" spans="1:20" ht="30" x14ac:dyDescent="0.25">
      <c r="A60">
        <v>2143</v>
      </c>
      <c r="B60" s="3" t="s">
        <v>2144</v>
      </c>
      <c r="C60" s="3" t="s">
        <v>6253</v>
      </c>
      <c r="D60" s="6">
        <v>2000</v>
      </c>
      <c r="E60" s="8">
        <v>225</v>
      </c>
      <c r="F60" t="s">
        <v>8220</v>
      </c>
      <c r="G60" t="s">
        <v>8223</v>
      </c>
      <c r="H60" t="s">
        <v>8245</v>
      </c>
      <c r="I60">
        <v>1279738800</v>
      </c>
      <c r="J60">
        <v>1275599812</v>
      </c>
      <c r="K60" t="b">
        <v>0</v>
      </c>
      <c r="L60">
        <v>5</v>
      </c>
      <c r="M60" t="b">
        <v>0</v>
      </c>
      <c r="N60" t="s">
        <v>8280</v>
      </c>
      <c r="O60">
        <f t="shared" si="0"/>
        <v>11</v>
      </c>
      <c r="P60">
        <f t="shared" si="1"/>
        <v>45</v>
      </c>
      <c r="Q60" s="10" t="s">
        <v>8331</v>
      </c>
      <c r="R60" s="10" t="s">
        <v>8332</v>
      </c>
      <c r="S60" s="14">
        <f t="shared" si="2"/>
        <v>40332.886712962965</v>
      </c>
      <c r="T60" s="14">
        <f t="shared" si="3"/>
        <v>40380.791666666664</v>
      </c>
    </row>
    <row r="61" spans="1:20" ht="30" x14ac:dyDescent="0.25">
      <c r="A61">
        <v>2144</v>
      </c>
      <c r="B61" s="3" t="s">
        <v>2145</v>
      </c>
      <c r="C61" s="3" t="s">
        <v>6254</v>
      </c>
      <c r="D61" s="6">
        <v>35500</v>
      </c>
      <c r="E61" s="8">
        <v>607</v>
      </c>
      <c r="F61" t="s">
        <v>8220</v>
      </c>
      <c r="G61" t="s">
        <v>8223</v>
      </c>
      <c r="H61" t="s">
        <v>8245</v>
      </c>
      <c r="I61">
        <v>1379164040</v>
      </c>
      <c r="J61">
        <v>1376399240</v>
      </c>
      <c r="K61" t="b">
        <v>0</v>
      </c>
      <c r="L61">
        <v>24</v>
      </c>
      <c r="M61" t="b">
        <v>0</v>
      </c>
      <c r="N61" t="s">
        <v>8280</v>
      </c>
      <c r="O61">
        <f t="shared" si="0"/>
        <v>2</v>
      </c>
      <c r="P61">
        <f t="shared" si="1"/>
        <v>25.29</v>
      </c>
      <c r="Q61" s="10" t="s">
        <v>8331</v>
      </c>
      <c r="R61" s="10" t="s">
        <v>8332</v>
      </c>
      <c r="S61" s="14">
        <f t="shared" si="2"/>
        <v>41499.546759259261</v>
      </c>
      <c r="T61" s="14">
        <f t="shared" si="3"/>
        <v>41531.546759259261</v>
      </c>
    </row>
    <row r="62" spans="1:20" ht="30" x14ac:dyDescent="0.25">
      <c r="A62">
        <v>2145</v>
      </c>
      <c r="B62" s="3" t="s">
        <v>2146</v>
      </c>
      <c r="C62" s="3" t="s">
        <v>6255</v>
      </c>
      <c r="D62" s="6">
        <v>15000</v>
      </c>
      <c r="E62" s="8">
        <v>4565</v>
      </c>
      <c r="F62" t="s">
        <v>8220</v>
      </c>
      <c r="G62" t="s">
        <v>8223</v>
      </c>
      <c r="H62" t="s">
        <v>8245</v>
      </c>
      <c r="I62">
        <v>1385534514</v>
      </c>
      <c r="J62">
        <v>1382938914</v>
      </c>
      <c r="K62" t="b">
        <v>0</v>
      </c>
      <c r="L62">
        <v>89</v>
      </c>
      <c r="M62" t="b">
        <v>0</v>
      </c>
      <c r="N62" t="s">
        <v>8280</v>
      </c>
      <c r="O62">
        <f t="shared" si="0"/>
        <v>30</v>
      </c>
      <c r="P62">
        <f t="shared" si="1"/>
        <v>51.29</v>
      </c>
      <c r="Q62" s="10" t="s">
        <v>8331</v>
      </c>
      <c r="R62" s="10" t="s">
        <v>8332</v>
      </c>
      <c r="S62" s="14">
        <f t="shared" si="2"/>
        <v>41575.237430555557</v>
      </c>
      <c r="T62" s="14">
        <f t="shared" si="3"/>
        <v>41605.279097222221</v>
      </c>
    </row>
    <row r="63" spans="1:20" ht="30" x14ac:dyDescent="0.25">
      <c r="A63">
        <v>2146</v>
      </c>
      <c r="B63" s="3" t="s">
        <v>2147</v>
      </c>
      <c r="C63" s="3" t="s">
        <v>6256</v>
      </c>
      <c r="D63" s="6">
        <v>5000</v>
      </c>
      <c r="E63" s="8">
        <v>1</v>
      </c>
      <c r="F63" t="s">
        <v>8220</v>
      </c>
      <c r="G63" t="s">
        <v>8223</v>
      </c>
      <c r="H63" t="s">
        <v>8245</v>
      </c>
      <c r="I63">
        <v>1455207510</v>
      </c>
      <c r="J63">
        <v>1453997910</v>
      </c>
      <c r="K63" t="b">
        <v>0</v>
      </c>
      <c r="L63">
        <v>1</v>
      </c>
      <c r="M63" t="b">
        <v>0</v>
      </c>
      <c r="N63" t="s">
        <v>8280</v>
      </c>
      <c r="O63">
        <f t="shared" si="0"/>
        <v>0</v>
      </c>
      <c r="P63">
        <f t="shared" si="1"/>
        <v>1</v>
      </c>
      <c r="Q63" s="10" t="s">
        <v>8331</v>
      </c>
      <c r="R63" s="10" t="s">
        <v>8332</v>
      </c>
      <c r="S63" s="14">
        <f t="shared" si="2"/>
        <v>42397.679513888885</v>
      </c>
      <c r="T63" s="14">
        <f t="shared" si="3"/>
        <v>42411.679513888885</v>
      </c>
    </row>
    <row r="64" spans="1:20" x14ac:dyDescent="0.25">
      <c r="A64">
        <v>2147</v>
      </c>
      <c r="B64" s="3" t="s">
        <v>2148</v>
      </c>
      <c r="C64" s="3" t="s">
        <v>6257</v>
      </c>
      <c r="D64" s="6">
        <v>390000</v>
      </c>
      <c r="E64" s="8">
        <v>2716</v>
      </c>
      <c r="F64" t="s">
        <v>8220</v>
      </c>
      <c r="G64" t="s">
        <v>8223</v>
      </c>
      <c r="H64" t="s">
        <v>8245</v>
      </c>
      <c r="I64">
        <v>1416125148</v>
      </c>
      <c r="J64">
        <v>1413356748</v>
      </c>
      <c r="K64" t="b">
        <v>0</v>
      </c>
      <c r="L64">
        <v>55</v>
      </c>
      <c r="M64" t="b">
        <v>0</v>
      </c>
      <c r="N64" t="s">
        <v>8280</v>
      </c>
      <c r="O64">
        <f t="shared" si="0"/>
        <v>1</v>
      </c>
      <c r="P64">
        <f t="shared" si="1"/>
        <v>49.38</v>
      </c>
      <c r="Q64" s="10" t="s">
        <v>8331</v>
      </c>
      <c r="R64" s="10" t="s">
        <v>8332</v>
      </c>
      <c r="S64" s="14">
        <f t="shared" si="2"/>
        <v>41927.295694444445</v>
      </c>
      <c r="T64" s="14">
        <f t="shared" si="3"/>
        <v>41959.337361111116</v>
      </c>
    </row>
    <row r="65" spans="1:20" ht="30" x14ac:dyDescent="0.25">
      <c r="A65">
        <v>2149</v>
      </c>
      <c r="B65" s="3" t="s">
        <v>2150</v>
      </c>
      <c r="C65" s="3" t="s">
        <v>6259</v>
      </c>
      <c r="D65" s="6">
        <v>2000</v>
      </c>
      <c r="E65" s="8">
        <v>0</v>
      </c>
      <c r="F65" t="s">
        <v>8220</v>
      </c>
      <c r="G65" t="s">
        <v>8223</v>
      </c>
      <c r="H65" t="s">
        <v>8245</v>
      </c>
      <c r="I65">
        <v>1280534400</v>
      </c>
      <c r="J65">
        <v>1277512556</v>
      </c>
      <c r="K65" t="b">
        <v>0</v>
      </c>
      <c r="L65">
        <v>0</v>
      </c>
      <c r="M65" t="b">
        <v>0</v>
      </c>
      <c r="N65" t="s">
        <v>8280</v>
      </c>
      <c r="O65">
        <f t="shared" si="0"/>
        <v>0</v>
      </c>
      <c r="P65">
        <f t="shared" si="1"/>
        <v>0</v>
      </c>
      <c r="Q65" s="10" t="s">
        <v>8331</v>
      </c>
      <c r="R65" s="10" t="s">
        <v>8332</v>
      </c>
      <c r="S65" s="14">
        <f t="shared" si="2"/>
        <v>40355.024953703702</v>
      </c>
      <c r="T65" s="14">
        <f t="shared" si="3"/>
        <v>40390</v>
      </c>
    </row>
    <row r="66" spans="1:20" ht="30" x14ac:dyDescent="0.25">
      <c r="A66">
        <v>2151</v>
      </c>
      <c r="B66" s="3" t="s">
        <v>2152</v>
      </c>
      <c r="C66" s="3" t="s">
        <v>6261</v>
      </c>
      <c r="D66" s="6">
        <v>45000</v>
      </c>
      <c r="E66" s="8">
        <v>118</v>
      </c>
      <c r="F66" t="s">
        <v>8220</v>
      </c>
      <c r="G66" t="s">
        <v>8223</v>
      </c>
      <c r="H66" t="s">
        <v>8245</v>
      </c>
      <c r="I66">
        <v>1467231614</v>
      </c>
      <c r="J66">
        <v>1464639614</v>
      </c>
      <c r="K66" t="b">
        <v>0</v>
      </c>
      <c r="L66">
        <v>6</v>
      </c>
      <c r="M66" t="b">
        <v>0</v>
      </c>
      <c r="N66" t="s">
        <v>8280</v>
      </c>
      <c r="O66">
        <f t="shared" ref="O66:O74" si="4">ROUND(E66/D66*100,0)</f>
        <v>0</v>
      </c>
      <c r="P66">
        <f t="shared" ref="P66:P74" si="5">IFERROR(ROUND(E66/L66,2),0)</f>
        <v>19.670000000000002</v>
      </c>
      <c r="Q66" s="10" t="s">
        <v>8331</v>
      </c>
      <c r="R66" s="10" t="s">
        <v>8332</v>
      </c>
      <c r="S66" s="14">
        <f t="shared" ref="S66:S74" si="6">(((J66/60)/60)/24)+DATE(1970,1,1)</f>
        <v>42520.847384259265</v>
      </c>
      <c r="T66" s="14">
        <f t="shared" ref="T66:T74" si="7">(((I66/60)/60)/24)+DATE(1970,1,1)</f>
        <v>42550.847384259265</v>
      </c>
    </row>
    <row r="67" spans="1:20" ht="30" x14ac:dyDescent="0.25">
      <c r="A67">
        <v>2152</v>
      </c>
      <c r="B67" s="3" t="s">
        <v>2153</v>
      </c>
      <c r="C67" s="3" t="s">
        <v>6262</v>
      </c>
      <c r="D67" s="6">
        <v>30000</v>
      </c>
      <c r="E67" s="8">
        <v>50</v>
      </c>
      <c r="F67" t="s">
        <v>8220</v>
      </c>
      <c r="G67" t="s">
        <v>8223</v>
      </c>
      <c r="H67" t="s">
        <v>8245</v>
      </c>
      <c r="I67">
        <v>1394909909</v>
      </c>
      <c r="J67">
        <v>1392321509</v>
      </c>
      <c r="K67" t="b">
        <v>0</v>
      </c>
      <c r="L67">
        <v>4</v>
      </c>
      <c r="M67" t="b">
        <v>0</v>
      </c>
      <c r="N67" t="s">
        <v>8280</v>
      </c>
      <c r="O67">
        <f t="shared" si="4"/>
        <v>0</v>
      </c>
      <c r="P67">
        <f t="shared" si="5"/>
        <v>12.5</v>
      </c>
      <c r="Q67" s="10" t="s">
        <v>8331</v>
      </c>
      <c r="R67" s="10" t="s">
        <v>8332</v>
      </c>
      <c r="S67" s="14">
        <f t="shared" si="6"/>
        <v>41683.832280092596</v>
      </c>
      <c r="T67" s="14">
        <f t="shared" si="7"/>
        <v>41713.790613425925</v>
      </c>
    </row>
    <row r="68" spans="1:20" ht="30" x14ac:dyDescent="0.25">
      <c r="A68">
        <v>2153</v>
      </c>
      <c r="B68" s="3" t="s">
        <v>2154</v>
      </c>
      <c r="C68" s="3" t="s">
        <v>6263</v>
      </c>
      <c r="D68" s="6">
        <v>372625</v>
      </c>
      <c r="E68" s="8">
        <v>34</v>
      </c>
      <c r="F68" t="s">
        <v>8220</v>
      </c>
      <c r="G68" t="s">
        <v>8223</v>
      </c>
      <c r="H68" t="s">
        <v>8245</v>
      </c>
      <c r="I68">
        <v>1420876740</v>
      </c>
      <c r="J68">
        <v>1417470718</v>
      </c>
      <c r="K68" t="b">
        <v>0</v>
      </c>
      <c r="L68">
        <v>4</v>
      </c>
      <c r="M68" t="b">
        <v>0</v>
      </c>
      <c r="N68" t="s">
        <v>8280</v>
      </c>
      <c r="O68">
        <f t="shared" si="4"/>
        <v>0</v>
      </c>
      <c r="P68">
        <f t="shared" si="5"/>
        <v>8.5</v>
      </c>
      <c r="Q68" s="10" t="s">
        <v>8331</v>
      </c>
      <c r="R68" s="10" t="s">
        <v>8332</v>
      </c>
      <c r="S68" s="14">
        <f t="shared" si="6"/>
        <v>41974.911087962959</v>
      </c>
      <c r="T68" s="14">
        <f t="shared" si="7"/>
        <v>42014.332638888889</v>
      </c>
    </row>
    <row r="69" spans="1:20" ht="30" x14ac:dyDescent="0.25">
      <c r="A69">
        <v>2154</v>
      </c>
      <c r="B69" s="3" t="s">
        <v>2155</v>
      </c>
      <c r="C69" s="3" t="s">
        <v>6264</v>
      </c>
      <c r="D69" s="6">
        <v>250</v>
      </c>
      <c r="E69" s="8">
        <v>2</v>
      </c>
      <c r="F69" t="s">
        <v>8220</v>
      </c>
      <c r="G69" t="s">
        <v>8223</v>
      </c>
      <c r="H69" t="s">
        <v>8245</v>
      </c>
      <c r="I69">
        <v>1390921827</v>
      </c>
      <c r="J69">
        <v>1389193827</v>
      </c>
      <c r="K69" t="b">
        <v>0</v>
      </c>
      <c r="L69">
        <v>2</v>
      </c>
      <c r="M69" t="b">
        <v>0</v>
      </c>
      <c r="N69" t="s">
        <v>8280</v>
      </c>
      <c r="O69">
        <f t="shared" si="4"/>
        <v>1</v>
      </c>
      <c r="P69">
        <f t="shared" si="5"/>
        <v>1</v>
      </c>
      <c r="Q69" s="10" t="s">
        <v>8331</v>
      </c>
      <c r="R69" s="10" t="s">
        <v>8332</v>
      </c>
      <c r="S69" s="14">
        <f t="shared" si="6"/>
        <v>41647.632256944446</v>
      </c>
      <c r="T69" s="14">
        <f t="shared" si="7"/>
        <v>41667.632256944446</v>
      </c>
    </row>
    <row r="70" spans="1:20" ht="30" x14ac:dyDescent="0.25">
      <c r="A70">
        <v>2156</v>
      </c>
      <c r="B70" s="3" t="s">
        <v>2157</v>
      </c>
      <c r="C70" s="3" t="s">
        <v>6266</v>
      </c>
      <c r="D70" s="6">
        <v>56000</v>
      </c>
      <c r="E70" s="8">
        <v>1493</v>
      </c>
      <c r="F70" t="s">
        <v>8220</v>
      </c>
      <c r="G70" t="s">
        <v>8223</v>
      </c>
      <c r="H70" t="s">
        <v>8245</v>
      </c>
      <c r="I70">
        <v>1379363406</v>
      </c>
      <c r="J70">
        <v>1375475406</v>
      </c>
      <c r="K70" t="b">
        <v>0</v>
      </c>
      <c r="L70">
        <v>83</v>
      </c>
      <c r="M70" t="b">
        <v>0</v>
      </c>
      <c r="N70" t="s">
        <v>8280</v>
      </c>
      <c r="O70">
        <f t="shared" si="4"/>
        <v>3</v>
      </c>
      <c r="P70">
        <f t="shared" si="5"/>
        <v>17.989999999999998</v>
      </c>
      <c r="Q70" s="10" t="s">
        <v>8331</v>
      </c>
      <c r="R70" s="10" t="s">
        <v>8332</v>
      </c>
      <c r="S70" s="14">
        <f t="shared" si="6"/>
        <v>41488.85423611111</v>
      </c>
      <c r="T70" s="14">
        <f t="shared" si="7"/>
        <v>41533.85423611111</v>
      </c>
    </row>
    <row r="71" spans="1:20" x14ac:dyDescent="0.25">
      <c r="A71">
        <v>2157</v>
      </c>
      <c r="B71" s="3" t="s">
        <v>2158</v>
      </c>
      <c r="C71" s="3" t="s">
        <v>6267</v>
      </c>
      <c r="D71" s="6">
        <v>75000</v>
      </c>
      <c r="E71" s="8">
        <v>21144</v>
      </c>
      <c r="F71" t="s">
        <v>8220</v>
      </c>
      <c r="G71" t="s">
        <v>8223</v>
      </c>
      <c r="H71" t="s">
        <v>8245</v>
      </c>
      <c r="I71">
        <v>1482479940</v>
      </c>
      <c r="J71">
        <v>1479684783</v>
      </c>
      <c r="K71" t="b">
        <v>0</v>
      </c>
      <c r="L71">
        <v>57</v>
      </c>
      <c r="M71" t="b">
        <v>0</v>
      </c>
      <c r="N71" t="s">
        <v>8280</v>
      </c>
      <c r="O71">
        <f t="shared" si="4"/>
        <v>28</v>
      </c>
      <c r="P71">
        <f t="shared" si="5"/>
        <v>370.95</v>
      </c>
      <c r="Q71" s="10" t="s">
        <v>8331</v>
      </c>
      <c r="R71" s="10" t="s">
        <v>8332</v>
      </c>
      <c r="S71" s="14">
        <f t="shared" si="6"/>
        <v>42694.98128472222</v>
      </c>
      <c r="T71" s="14">
        <f t="shared" si="7"/>
        <v>42727.332638888889</v>
      </c>
    </row>
    <row r="72" spans="1:20" ht="30" x14ac:dyDescent="0.25">
      <c r="A72">
        <v>2158</v>
      </c>
      <c r="B72" s="3" t="s">
        <v>2159</v>
      </c>
      <c r="C72" s="3" t="s">
        <v>6268</v>
      </c>
      <c r="D72" s="6">
        <v>300000</v>
      </c>
      <c r="E72" s="8">
        <v>19770.11</v>
      </c>
      <c r="F72" t="s">
        <v>8220</v>
      </c>
      <c r="G72" t="s">
        <v>8223</v>
      </c>
      <c r="H72" t="s">
        <v>8245</v>
      </c>
      <c r="I72">
        <v>1360009774</v>
      </c>
      <c r="J72">
        <v>1356121774</v>
      </c>
      <c r="K72" t="b">
        <v>0</v>
      </c>
      <c r="L72">
        <v>311</v>
      </c>
      <c r="M72" t="b">
        <v>0</v>
      </c>
      <c r="N72" t="s">
        <v>8280</v>
      </c>
      <c r="O72">
        <f t="shared" si="4"/>
        <v>7</v>
      </c>
      <c r="P72">
        <f t="shared" si="5"/>
        <v>63.57</v>
      </c>
      <c r="Q72" s="10" t="s">
        <v>8331</v>
      </c>
      <c r="R72" s="10" t="s">
        <v>8332</v>
      </c>
      <c r="S72" s="14">
        <f t="shared" si="6"/>
        <v>41264.853865740741</v>
      </c>
      <c r="T72" s="14">
        <f t="shared" si="7"/>
        <v>41309.853865740741</v>
      </c>
    </row>
    <row r="73" spans="1:20" ht="45" x14ac:dyDescent="0.25">
      <c r="A73">
        <v>2159</v>
      </c>
      <c r="B73" s="3" t="s">
        <v>2160</v>
      </c>
      <c r="C73" s="3" t="s">
        <v>6269</v>
      </c>
      <c r="D73" s="6">
        <v>3600</v>
      </c>
      <c r="E73" s="8">
        <v>26</v>
      </c>
      <c r="F73" t="s">
        <v>8220</v>
      </c>
      <c r="G73" t="s">
        <v>8223</v>
      </c>
      <c r="H73" t="s">
        <v>8245</v>
      </c>
      <c r="I73">
        <v>1310837574</v>
      </c>
      <c r="J73">
        <v>1308245574</v>
      </c>
      <c r="K73" t="b">
        <v>0</v>
      </c>
      <c r="L73">
        <v>2</v>
      </c>
      <c r="M73" t="b">
        <v>0</v>
      </c>
      <c r="N73" t="s">
        <v>8280</v>
      </c>
      <c r="O73">
        <f t="shared" si="4"/>
        <v>1</v>
      </c>
      <c r="P73">
        <f t="shared" si="5"/>
        <v>13</v>
      </c>
      <c r="Q73" s="10" t="s">
        <v>8331</v>
      </c>
      <c r="R73" s="10" t="s">
        <v>8332</v>
      </c>
      <c r="S73" s="14">
        <f t="shared" si="6"/>
        <v>40710.731180555551</v>
      </c>
      <c r="T73" s="14">
        <f t="shared" si="7"/>
        <v>40740.731180555551</v>
      </c>
    </row>
    <row r="74" spans="1:20" ht="30" x14ac:dyDescent="0.25">
      <c r="A74">
        <v>2160</v>
      </c>
      <c r="B74" s="3" t="s">
        <v>2161</v>
      </c>
      <c r="C74" s="3" t="s">
        <v>6270</v>
      </c>
      <c r="D74" s="6">
        <v>10000</v>
      </c>
      <c r="E74" s="8">
        <v>85</v>
      </c>
      <c r="F74" t="s">
        <v>8220</v>
      </c>
      <c r="G74" t="s">
        <v>8223</v>
      </c>
      <c r="H74" t="s">
        <v>8245</v>
      </c>
      <c r="I74">
        <v>1337447105</v>
      </c>
      <c r="J74">
        <v>1334855105</v>
      </c>
      <c r="K74" t="b">
        <v>0</v>
      </c>
      <c r="L74">
        <v>16</v>
      </c>
      <c r="M74" t="b">
        <v>0</v>
      </c>
      <c r="N74" t="s">
        <v>8280</v>
      </c>
      <c r="O74">
        <f t="shared" si="4"/>
        <v>1</v>
      </c>
      <c r="P74">
        <f t="shared" si="5"/>
        <v>5.31</v>
      </c>
      <c r="Q74" s="10" t="s">
        <v>8331</v>
      </c>
      <c r="R74" s="10" t="s">
        <v>8332</v>
      </c>
      <c r="S74" s="14">
        <f t="shared" si="6"/>
        <v>41018.711863425924</v>
      </c>
      <c r="T74" s="14">
        <f t="shared" si="7"/>
        <v>41048.711863425924</v>
      </c>
    </row>
  </sheetData>
  <conditionalFormatting sqref="F1:F74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74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79335-8D54-4744-8085-C7247A8CFF4F}">
  <dimension ref="A1:T1"/>
  <sheetViews>
    <sheetView workbookViewId="0">
      <selection sqref="A1:T1"/>
    </sheetView>
  </sheetViews>
  <sheetFormatPr defaultRowHeight="15" x14ac:dyDescent="0.25"/>
  <cols>
    <col min="1" max="1" width="5.28515625" bestFit="1" customWidth="1"/>
    <col min="2" max="2" width="38.42578125" customWidth="1"/>
    <col min="3" max="3" width="75.28515625" customWidth="1"/>
    <col min="4" max="4" width="16.85546875" bestFit="1" customWidth="1"/>
    <col min="5" max="5" width="13.42578125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customWidth="1"/>
    <col min="10" max="10" width="12.140625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3.28515625" bestFit="1" customWidth="1"/>
    <col min="16" max="16" width="17.28515625" bestFit="1" customWidth="1"/>
    <col min="17" max="17" width="28" bestFit="1" customWidth="1"/>
    <col min="18" max="18" width="17" customWidth="1"/>
    <col min="19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</sheetData>
  <conditionalFormatting sqref="O1:P1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conditionalFormatting sqref="F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D985C-3B59-4FDF-96EA-C8EFA52A8194}">
  <dimension ref="A1:T102"/>
  <sheetViews>
    <sheetView workbookViewId="0">
      <selection sqref="A1:T1"/>
    </sheetView>
  </sheetViews>
  <sheetFormatPr defaultRowHeight="15" x14ac:dyDescent="0.25"/>
  <cols>
    <col min="1" max="1" width="5" bestFit="1" customWidth="1"/>
    <col min="2" max="2" width="40.140625" customWidth="1"/>
    <col min="3" max="3" width="48.7109375" customWidth="1"/>
    <col min="4" max="4" width="12.5703125" bestFit="1" customWidth="1"/>
    <col min="5" max="5" width="9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  <col min="21" max="22" width="175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>
        <v>1144</v>
      </c>
      <c r="B2" s="3" t="s">
        <v>1145</v>
      </c>
      <c r="C2" s="3" t="s">
        <v>5254</v>
      </c>
      <c r="D2" s="6">
        <v>9300</v>
      </c>
      <c r="E2" s="8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10" t="s">
        <v>8334</v>
      </c>
      <c r="R2" s="10" t="s">
        <v>8335</v>
      </c>
      <c r="S2" s="14">
        <v>42093.181944444441</v>
      </c>
      <c r="T2" s="14">
        <v>42123.181944444441</v>
      </c>
    </row>
    <row r="3" spans="1:20" x14ac:dyDescent="0.25">
      <c r="A3">
        <v>1145</v>
      </c>
      <c r="B3" s="3" t="s">
        <v>1146</v>
      </c>
      <c r="C3" s="3" t="s">
        <v>5255</v>
      </c>
      <c r="D3" s="6">
        <v>80000</v>
      </c>
      <c r="E3" s="8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10" t="s">
        <v>8334</v>
      </c>
      <c r="R3" s="10" t="s">
        <v>8335</v>
      </c>
      <c r="S3" s="14">
        <v>41854.747592592597</v>
      </c>
      <c r="T3" s="14">
        <v>41914.747592592597</v>
      </c>
    </row>
    <row r="4" spans="1:20" x14ac:dyDescent="0.25">
      <c r="A4">
        <v>1146</v>
      </c>
      <c r="B4" s="3" t="s">
        <v>1147</v>
      </c>
      <c r="C4" s="3" t="s">
        <v>5256</v>
      </c>
      <c r="D4" s="6">
        <v>6000</v>
      </c>
      <c r="E4" s="8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10" t="s">
        <v>8334</v>
      </c>
      <c r="R4" s="10" t="s">
        <v>8335</v>
      </c>
      <c r="S4" s="14">
        <v>41723.9533912037</v>
      </c>
      <c r="T4" s="14">
        <v>41761.9533912037</v>
      </c>
    </row>
    <row r="5" spans="1:20" x14ac:dyDescent="0.25">
      <c r="A5">
        <v>1148</v>
      </c>
      <c r="B5" s="3" t="s">
        <v>1149</v>
      </c>
      <c r="C5" s="3" t="s">
        <v>5258</v>
      </c>
      <c r="D5" s="6">
        <v>15000</v>
      </c>
      <c r="E5" s="8">
        <v>73</v>
      </c>
      <c r="F5" t="s">
        <v>8220</v>
      </c>
      <c r="G5" t="s">
        <v>8223</v>
      </c>
      <c r="H5" t="s">
        <v>8245</v>
      </c>
      <c r="I5">
        <v>1480568781</v>
      </c>
      <c r="J5">
        <v>1477973181</v>
      </c>
      <c r="K5" t="b">
        <v>0</v>
      </c>
      <c r="L5">
        <v>3</v>
      </c>
      <c r="M5" t="b">
        <v>0</v>
      </c>
      <c r="N5" t="s">
        <v>8282</v>
      </c>
      <c r="O5">
        <v>0</v>
      </c>
      <c r="P5">
        <v>24.33</v>
      </c>
      <c r="Q5" s="10" t="s">
        <v>8334</v>
      </c>
      <c r="R5" s="10" t="s">
        <v>8335</v>
      </c>
      <c r="S5" s="14">
        <v>42675.171076388884</v>
      </c>
      <c r="T5" s="14">
        <v>42705.212743055556</v>
      </c>
    </row>
    <row r="6" spans="1:20" x14ac:dyDescent="0.25">
      <c r="A6">
        <v>1149</v>
      </c>
      <c r="B6" s="3" t="s">
        <v>1150</v>
      </c>
      <c r="C6" s="3" t="s">
        <v>5259</v>
      </c>
      <c r="D6" s="6">
        <v>50000</v>
      </c>
      <c r="E6" s="8">
        <v>75</v>
      </c>
      <c r="F6" t="s">
        <v>8220</v>
      </c>
      <c r="G6" t="s">
        <v>8223</v>
      </c>
      <c r="H6" t="s">
        <v>8245</v>
      </c>
      <c r="I6">
        <v>1466096566</v>
      </c>
      <c r="J6">
        <v>1463504566</v>
      </c>
      <c r="K6" t="b">
        <v>0</v>
      </c>
      <c r="L6">
        <v>2</v>
      </c>
      <c r="M6" t="b">
        <v>0</v>
      </c>
      <c r="N6" t="s">
        <v>8282</v>
      </c>
      <c r="O6">
        <v>0</v>
      </c>
      <c r="P6">
        <v>37.5</v>
      </c>
      <c r="Q6" s="10" t="s">
        <v>8334</v>
      </c>
      <c r="R6" s="10" t="s">
        <v>8335</v>
      </c>
      <c r="S6" s="14">
        <v>42507.71025462963</v>
      </c>
      <c r="T6" s="14">
        <v>42537.71025462963</v>
      </c>
    </row>
    <row r="7" spans="1:20" x14ac:dyDescent="0.25">
      <c r="A7">
        <v>1150</v>
      </c>
      <c r="B7" s="3" t="s">
        <v>1151</v>
      </c>
      <c r="C7" s="3" t="s">
        <v>5260</v>
      </c>
      <c r="D7" s="6">
        <v>2500</v>
      </c>
      <c r="E7" s="8">
        <v>252</v>
      </c>
      <c r="F7" t="s">
        <v>8220</v>
      </c>
      <c r="G7" t="s">
        <v>8223</v>
      </c>
      <c r="H7" t="s">
        <v>8245</v>
      </c>
      <c r="I7">
        <v>1452293675</v>
      </c>
      <c r="J7">
        <v>1447109675</v>
      </c>
      <c r="K7" t="b">
        <v>0</v>
      </c>
      <c r="L7">
        <v>6</v>
      </c>
      <c r="M7" t="b">
        <v>0</v>
      </c>
      <c r="N7" t="s">
        <v>8282</v>
      </c>
      <c r="O7">
        <v>10</v>
      </c>
      <c r="P7">
        <v>42</v>
      </c>
      <c r="Q7" s="10" t="s">
        <v>8334</v>
      </c>
      <c r="R7" s="10" t="s">
        <v>8335</v>
      </c>
      <c r="S7" s="14">
        <v>42317.954571759255</v>
      </c>
      <c r="T7" s="14">
        <v>42377.954571759255</v>
      </c>
    </row>
    <row r="8" spans="1:20" ht="45" x14ac:dyDescent="0.25">
      <c r="A8">
        <v>1151</v>
      </c>
      <c r="B8" s="3" t="s">
        <v>1152</v>
      </c>
      <c r="C8" s="3" t="s">
        <v>5261</v>
      </c>
      <c r="D8" s="6">
        <v>25000</v>
      </c>
      <c r="E8" s="8">
        <v>0</v>
      </c>
      <c r="F8" t="s">
        <v>8220</v>
      </c>
      <c r="G8" t="s">
        <v>8223</v>
      </c>
      <c r="H8" t="s">
        <v>8245</v>
      </c>
      <c r="I8">
        <v>1441592863</v>
      </c>
      <c r="J8">
        <v>1439000863</v>
      </c>
      <c r="K8" t="b">
        <v>0</v>
      </c>
      <c r="L8">
        <v>0</v>
      </c>
      <c r="M8" t="b">
        <v>0</v>
      </c>
      <c r="N8" t="s">
        <v>8282</v>
      </c>
      <c r="O8">
        <v>0</v>
      </c>
      <c r="P8">
        <v>0</v>
      </c>
      <c r="Q8" s="10" t="s">
        <v>8334</v>
      </c>
      <c r="R8" s="10" t="s">
        <v>8335</v>
      </c>
      <c r="S8" s="14">
        <v>42224.102581018517</v>
      </c>
      <c r="T8" s="14">
        <v>42254.102581018517</v>
      </c>
    </row>
    <row r="9" spans="1:20" x14ac:dyDescent="0.25">
      <c r="A9">
        <v>1152</v>
      </c>
      <c r="B9" s="3" t="s">
        <v>1153</v>
      </c>
      <c r="C9" s="3" t="s">
        <v>5262</v>
      </c>
      <c r="D9" s="6">
        <v>16000</v>
      </c>
      <c r="E9" s="8">
        <v>911</v>
      </c>
      <c r="F9" t="s">
        <v>8220</v>
      </c>
      <c r="G9" t="s">
        <v>8223</v>
      </c>
      <c r="H9" t="s">
        <v>8245</v>
      </c>
      <c r="I9">
        <v>1431709312</v>
      </c>
      <c r="J9">
        <v>1429117312</v>
      </c>
      <c r="K9" t="b">
        <v>0</v>
      </c>
      <c r="L9">
        <v>15</v>
      </c>
      <c r="M9" t="b">
        <v>0</v>
      </c>
      <c r="N9" t="s">
        <v>8282</v>
      </c>
      <c r="O9">
        <v>6</v>
      </c>
      <c r="P9">
        <v>60.73</v>
      </c>
      <c r="Q9" s="10" t="s">
        <v>8334</v>
      </c>
      <c r="R9" s="10" t="s">
        <v>8335</v>
      </c>
      <c r="S9" s="14">
        <v>42109.709629629629</v>
      </c>
      <c r="T9" s="14">
        <v>42139.709629629629</v>
      </c>
    </row>
    <row r="10" spans="1:20" x14ac:dyDescent="0.25">
      <c r="A10">
        <v>1153</v>
      </c>
      <c r="B10" s="3" t="s">
        <v>1154</v>
      </c>
      <c r="C10" s="3" t="s">
        <v>5263</v>
      </c>
      <c r="D10" s="6">
        <v>8000</v>
      </c>
      <c r="E10" s="8">
        <v>50</v>
      </c>
      <c r="F10" t="s">
        <v>8220</v>
      </c>
      <c r="G10" t="s">
        <v>8223</v>
      </c>
      <c r="H10" t="s">
        <v>8245</v>
      </c>
      <c r="I10">
        <v>1434647305</v>
      </c>
      <c r="J10">
        <v>1432055305</v>
      </c>
      <c r="K10" t="b">
        <v>0</v>
      </c>
      <c r="L10">
        <v>1</v>
      </c>
      <c r="M10" t="b">
        <v>0</v>
      </c>
      <c r="N10" t="s">
        <v>8282</v>
      </c>
      <c r="O10">
        <v>1</v>
      </c>
      <c r="P10">
        <v>50</v>
      </c>
      <c r="Q10" s="10" t="s">
        <v>8334</v>
      </c>
      <c r="R10" s="10" t="s">
        <v>8335</v>
      </c>
      <c r="S10" s="14">
        <v>42143.714178240742</v>
      </c>
      <c r="T10" s="14">
        <v>42173.714178240742</v>
      </c>
    </row>
    <row r="11" spans="1:20" x14ac:dyDescent="0.25">
      <c r="A11">
        <v>1154</v>
      </c>
      <c r="B11" s="3" t="s">
        <v>1155</v>
      </c>
      <c r="C11" s="3" t="s">
        <v>5264</v>
      </c>
      <c r="D11" s="6">
        <v>5000</v>
      </c>
      <c r="E11" s="8">
        <v>325</v>
      </c>
      <c r="F11" t="s">
        <v>8220</v>
      </c>
      <c r="G11" t="s">
        <v>8223</v>
      </c>
      <c r="H11" t="s">
        <v>8245</v>
      </c>
      <c r="I11">
        <v>1441507006</v>
      </c>
      <c r="J11">
        <v>1438915006</v>
      </c>
      <c r="K11" t="b">
        <v>0</v>
      </c>
      <c r="L11">
        <v>3</v>
      </c>
      <c r="M11" t="b">
        <v>0</v>
      </c>
      <c r="N11" t="s">
        <v>8282</v>
      </c>
      <c r="O11">
        <v>7</v>
      </c>
      <c r="P11">
        <v>108.33</v>
      </c>
      <c r="Q11" s="10" t="s">
        <v>8334</v>
      </c>
      <c r="R11" s="10" t="s">
        <v>8335</v>
      </c>
      <c r="S11" s="14">
        <v>42223.108865740738</v>
      </c>
      <c r="T11" s="14">
        <v>42253.108865740738</v>
      </c>
    </row>
    <row r="12" spans="1:20" x14ac:dyDescent="0.25">
      <c r="A12">
        <v>1155</v>
      </c>
      <c r="B12" s="3" t="s">
        <v>1156</v>
      </c>
      <c r="C12" s="3" t="s">
        <v>5265</v>
      </c>
      <c r="D12" s="6">
        <v>25000</v>
      </c>
      <c r="E12" s="8">
        <v>188</v>
      </c>
      <c r="F12" t="s">
        <v>8220</v>
      </c>
      <c r="G12" t="s">
        <v>8223</v>
      </c>
      <c r="H12" t="s">
        <v>8245</v>
      </c>
      <c r="I12">
        <v>1408040408</v>
      </c>
      <c r="J12">
        <v>1405448408</v>
      </c>
      <c r="K12" t="b">
        <v>0</v>
      </c>
      <c r="L12">
        <v>8</v>
      </c>
      <c r="M12" t="b">
        <v>0</v>
      </c>
      <c r="N12" t="s">
        <v>8282</v>
      </c>
      <c r="O12">
        <v>1</v>
      </c>
      <c r="P12">
        <v>23.5</v>
      </c>
      <c r="Q12" s="10" t="s">
        <v>8334</v>
      </c>
      <c r="R12" s="10" t="s">
        <v>8335</v>
      </c>
      <c r="S12" s="14">
        <v>41835.763981481483</v>
      </c>
      <c r="T12" s="14">
        <v>41865.763981481483</v>
      </c>
    </row>
    <row r="13" spans="1:20" x14ac:dyDescent="0.25">
      <c r="A13">
        <v>1156</v>
      </c>
      <c r="B13" s="3" t="s">
        <v>1157</v>
      </c>
      <c r="C13" s="3" t="s">
        <v>5266</v>
      </c>
      <c r="D13" s="6">
        <v>6500</v>
      </c>
      <c r="E13" s="8">
        <v>0</v>
      </c>
      <c r="F13" t="s">
        <v>8220</v>
      </c>
      <c r="G13" t="s">
        <v>8223</v>
      </c>
      <c r="H13" t="s">
        <v>8245</v>
      </c>
      <c r="I13">
        <v>1424742162</v>
      </c>
      <c r="J13">
        <v>1422150162</v>
      </c>
      <c r="K13" t="b">
        <v>0</v>
      </c>
      <c r="L13">
        <v>0</v>
      </c>
      <c r="M13" t="b">
        <v>0</v>
      </c>
      <c r="N13" t="s">
        <v>8282</v>
      </c>
      <c r="O13">
        <v>0</v>
      </c>
      <c r="P13">
        <v>0</v>
      </c>
      <c r="Q13" s="10" t="s">
        <v>8334</v>
      </c>
      <c r="R13" s="10" t="s">
        <v>8335</v>
      </c>
      <c r="S13" s="14">
        <v>42029.07131944444</v>
      </c>
      <c r="T13" s="14">
        <v>42059.07131944444</v>
      </c>
    </row>
    <row r="14" spans="1:20" x14ac:dyDescent="0.25">
      <c r="A14">
        <v>1157</v>
      </c>
      <c r="B14" s="3" t="s">
        <v>1158</v>
      </c>
      <c r="C14" s="3" t="s">
        <v>5267</v>
      </c>
      <c r="D14" s="6">
        <v>10000</v>
      </c>
      <c r="E14" s="8">
        <v>151</v>
      </c>
      <c r="F14" t="s">
        <v>8220</v>
      </c>
      <c r="G14" t="s">
        <v>8223</v>
      </c>
      <c r="H14" t="s">
        <v>8245</v>
      </c>
      <c r="I14">
        <v>1417795480</v>
      </c>
      <c r="J14">
        <v>1412607880</v>
      </c>
      <c r="K14" t="b">
        <v>0</v>
      </c>
      <c r="L14">
        <v>3</v>
      </c>
      <c r="M14" t="b">
        <v>0</v>
      </c>
      <c r="N14" t="s">
        <v>8282</v>
      </c>
      <c r="O14">
        <v>2</v>
      </c>
      <c r="P14">
        <v>50.33</v>
      </c>
      <c r="Q14" s="10" t="s">
        <v>8334</v>
      </c>
      <c r="R14" s="10" t="s">
        <v>8335</v>
      </c>
      <c r="S14" s="14">
        <v>41918.628240740742</v>
      </c>
      <c r="T14" s="14">
        <v>41978.669907407413</v>
      </c>
    </row>
    <row r="15" spans="1:20" x14ac:dyDescent="0.25">
      <c r="A15">
        <v>1158</v>
      </c>
      <c r="B15" s="3" t="s">
        <v>1159</v>
      </c>
      <c r="C15" s="3" t="s">
        <v>5268</v>
      </c>
      <c r="D15" s="6">
        <v>7500</v>
      </c>
      <c r="E15" s="8">
        <v>35</v>
      </c>
      <c r="F15" t="s">
        <v>8220</v>
      </c>
      <c r="G15" t="s">
        <v>8223</v>
      </c>
      <c r="H15" t="s">
        <v>8245</v>
      </c>
      <c r="I15">
        <v>1418091128</v>
      </c>
      <c r="J15">
        <v>1415499128</v>
      </c>
      <c r="K15" t="b">
        <v>0</v>
      </c>
      <c r="L15">
        <v>3</v>
      </c>
      <c r="M15" t="b">
        <v>0</v>
      </c>
      <c r="N15" t="s">
        <v>8282</v>
      </c>
      <c r="O15">
        <v>0</v>
      </c>
      <c r="P15">
        <v>11.67</v>
      </c>
      <c r="Q15" s="10" t="s">
        <v>8334</v>
      </c>
      <c r="R15" s="10" t="s">
        <v>8335</v>
      </c>
      <c r="S15" s="14">
        <v>41952.09175925926</v>
      </c>
      <c r="T15" s="14">
        <v>41982.09175925926</v>
      </c>
    </row>
    <row r="16" spans="1:20" x14ac:dyDescent="0.25">
      <c r="A16">
        <v>1159</v>
      </c>
      <c r="B16" s="3" t="s">
        <v>1160</v>
      </c>
      <c r="C16" s="3" t="s">
        <v>5269</v>
      </c>
      <c r="D16" s="6">
        <v>6750</v>
      </c>
      <c r="E16" s="8">
        <v>0</v>
      </c>
      <c r="F16" t="s">
        <v>8220</v>
      </c>
      <c r="G16" t="s">
        <v>8223</v>
      </c>
      <c r="H16" t="s">
        <v>8245</v>
      </c>
      <c r="I16">
        <v>1435679100</v>
      </c>
      <c r="J16">
        <v>1433006765</v>
      </c>
      <c r="K16" t="b">
        <v>0</v>
      </c>
      <c r="L16">
        <v>0</v>
      </c>
      <c r="M16" t="b">
        <v>0</v>
      </c>
      <c r="N16" t="s">
        <v>8282</v>
      </c>
      <c r="O16">
        <v>0</v>
      </c>
      <c r="P16">
        <v>0</v>
      </c>
      <c r="Q16" s="10" t="s">
        <v>8334</v>
      </c>
      <c r="R16" s="10" t="s">
        <v>8335</v>
      </c>
      <c r="S16" s="14">
        <v>42154.726446759261</v>
      </c>
      <c r="T16" s="14">
        <v>42185.65625</v>
      </c>
    </row>
    <row r="17" spans="1:20" x14ac:dyDescent="0.25">
      <c r="A17">
        <v>1160</v>
      </c>
      <c r="B17" s="3" t="s">
        <v>1161</v>
      </c>
      <c r="C17" s="3" t="s">
        <v>5270</v>
      </c>
      <c r="D17" s="6">
        <v>30000</v>
      </c>
      <c r="E17" s="8">
        <v>1155</v>
      </c>
      <c r="F17" t="s">
        <v>8220</v>
      </c>
      <c r="G17" t="s">
        <v>8223</v>
      </c>
      <c r="H17" t="s">
        <v>8245</v>
      </c>
      <c r="I17">
        <v>1427510586</v>
      </c>
      <c r="J17">
        <v>1424922186</v>
      </c>
      <c r="K17" t="b">
        <v>0</v>
      </c>
      <c r="L17">
        <v>19</v>
      </c>
      <c r="M17" t="b">
        <v>0</v>
      </c>
      <c r="N17" t="s">
        <v>8282</v>
      </c>
      <c r="O17">
        <v>4</v>
      </c>
      <c r="P17">
        <v>60.79</v>
      </c>
      <c r="Q17" s="10" t="s">
        <v>8334</v>
      </c>
      <c r="R17" s="10" t="s">
        <v>8335</v>
      </c>
      <c r="S17" s="14">
        <v>42061.154930555553</v>
      </c>
      <c r="T17" s="14">
        <v>42091.113263888896</v>
      </c>
    </row>
    <row r="18" spans="1:20" x14ac:dyDescent="0.25">
      <c r="A18">
        <v>1161</v>
      </c>
      <c r="B18" s="3" t="s">
        <v>1162</v>
      </c>
      <c r="C18" s="3" t="s">
        <v>5271</v>
      </c>
      <c r="D18" s="6">
        <v>18000</v>
      </c>
      <c r="E18" s="8">
        <v>0</v>
      </c>
      <c r="F18" t="s">
        <v>8220</v>
      </c>
      <c r="G18" t="s">
        <v>8223</v>
      </c>
      <c r="H18" t="s">
        <v>8245</v>
      </c>
      <c r="I18">
        <v>1432047989</v>
      </c>
      <c r="J18">
        <v>1430233589</v>
      </c>
      <c r="K18" t="b">
        <v>0</v>
      </c>
      <c r="L18">
        <v>0</v>
      </c>
      <c r="M18" t="b">
        <v>0</v>
      </c>
      <c r="N18" t="s">
        <v>8282</v>
      </c>
      <c r="O18">
        <v>0</v>
      </c>
      <c r="P18">
        <v>0</v>
      </c>
      <c r="Q18" s="10" t="s">
        <v>8334</v>
      </c>
      <c r="R18" s="10" t="s">
        <v>8335</v>
      </c>
      <c r="S18" s="14">
        <v>42122.629502314812</v>
      </c>
      <c r="T18" s="14">
        <v>42143.629502314812</v>
      </c>
    </row>
    <row r="19" spans="1:20" x14ac:dyDescent="0.25">
      <c r="A19">
        <v>1162</v>
      </c>
      <c r="B19" s="3" t="s">
        <v>1163</v>
      </c>
      <c r="C19" s="3" t="s">
        <v>5272</v>
      </c>
      <c r="D19" s="6">
        <v>60000</v>
      </c>
      <c r="E19" s="8">
        <v>35</v>
      </c>
      <c r="F19" t="s">
        <v>8220</v>
      </c>
      <c r="G19" t="s">
        <v>8223</v>
      </c>
      <c r="H19" t="s">
        <v>8245</v>
      </c>
      <c r="I19">
        <v>1411662264</v>
      </c>
      <c r="J19">
        <v>1408983864</v>
      </c>
      <c r="K19" t="b">
        <v>0</v>
      </c>
      <c r="L19">
        <v>2</v>
      </c>
      <c r="M19" t="b">
        <v>0</v>
      </c>
      <c r="N19" t="s">
        <v>8282</v>
      </c>
      <c r="O19">
        <v>0</v>
      </c>
      <c r="P19">
        <v>17.5</v>
      </c>
      <c r="Q19" s="10" t="s">
        <v>8334</v>
      </c>
      <c r="R19" s="10" t="s">
        <v>8335</v>
      </c>
      <c r="S19" s="14">
        <v>41876.683611111112</v>
      </c>
      <c r="T19" s="14">
        <v>41907.683611111112</v>
      </c>
    </row>
    <row r="20" spans="1:20" x14ac:dyDescent="0.25">
      <c r="A20">
        <v>1163</v>
      </c>
      <c r="B20" s="3" t="s">
        <v>1164</v>
      </c>
      <c r="C20" s="3" t="s">
        <v>5273</v>
      </c>
      <c r="D20" s="6">
        <v>5200</v>
      </c>
      <c r="E20" s="8">
        <v>0</v>
      </c>
      <c r="F20" t="s">
        <v>8220</v>
      </c>
      <c r="G20" t="s">
        <v>8223</v>
      </c>
      <c r="H20" t="s">
        <v>8245</v>
      </c>
      <c r="I20">
        <v>1407604920</v>
      </c>
      <c r="J20">
        <v>1405012920</v>
      </c>
      <c r="K20" t="b">
        <v>0</v>
      </c>
      <c r="L20">
        <v>0</v>
      </c>
      <c r="M20" t="b">
        <v>0</v>
      </c>
      <c r="N20" t="s">
        <v>8282</v>
      </c>
      <c r="O20">
        <v>0</v>
      </c>
      <c r="P20">
        <v>0</v>
      </c>
      <c r="Q20" s="10" t="s">
        <v>8334</v>
      </c>
      <c r="R20" s="10" t="s">
        <v>8335</v>
      </c>
      <c r="S20" s="14">
        <v>41830.723611111112</v>
      </c>
      <c r="T20" s="14">
        <v>41860.723611111112</v>
      </c>
    </row>
    <row r="21" spans="1:20" ht="60" x14ac:dyDescent="0.25">
      <c r="A21">
        <v>1164</v>
      </c>
      <c r="B21" s="3" t="s">
        <v>1165</v>
      </c>
      <c r="C21" s="3" t="s">
        <v>5274</v>
      </c>
      <c r="D21" s="6">
        <v>10000</v>
      </c>
      <c r="E21" s="8">
        <v>0</v>
      </c>
      <c r="F21" t="s">
        <v>8220</v>
      </c>
      <c r="G21" t="s">
        <v>8223</v>
      </c>
      <c r="H21" t="s">
        <v>8245</v>
      </c>
      <c r="I21">
        <v>1466270582</v>
      </c>
      <c r="J21">
        <v>1463678582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10" t="s">
        <v>8334</v>
      </c>
      <c r="R21" s="10" t="s">
        <v>8335</v>
      </c>
      <c r="S21" s="14">
        <v>42509.724328703705</v>
      </c>
      <c r="T21" s="14">
        <v>42539.724328703705</v>
      </c>
    </row>
    <row r="22" spans="1:20" x14ac:dyDescent="0.25">
      <c r="A22">
        <v>1165</v>
      </c>
      <c r="B22" s="3" t="s">
        <v>1166</v>
      </c>
      <c r="C22" s="3" t="s">
        <v>5275</v>
      </c>
      <c r="D22" s="6">
        <v>10000</v>
      </c>
      <c r="E22" s="8">
        <v>2070.5</v>
      </c>
      <c r="F22" t="s">
        <v>8220</v>
      </c>
      <c r="G22" t="s">
        <v>8223</v>
      </c>
      <c r="H22" t="s">
        <v>8245</v>
      </c>
      <c r="I22">
        <v>1404623330</v>
      </c>
      <c r="J22">
        <v>1401685730</v>
      </c>
      <c r="K22" t="b">
        <v>0</v>
      </c>
      <c r="L22">
        <v>25</v>
      </c>
      <c r="M22" t="b">
        <v>0</v>
      </c>
      <c r="N22" t="s">
        <v>8282</v>
      </c>
      <c r="O22">
        <v>21</v>
      </c>
      <c r="P22">
        <v>82.82</v>
      </c>
      <c r="Q22" s="10" t="s">
        <v>8334</v>
      </c>
      <c r="R22" s="10" t="s">
        <v>8335</v>
      </c>
      <c r="S22" s="14">
        <v>41792.214467592588</v>
      </c>
      <c r="T22" s="14">
        <v>41826.214467592588</v>
      </c>
    </row>
    <row r="23" spans="1:20" x14ac:dyDescent="0.25">
      <c r="A23">
        <v>1166</v>
      </c>
      <c r="B23" s="3" t="s">
        <v>1167</v>
      </c>
      <c r="C23" s="3" t="s">
        <v>5276</v>
      </c>
      <c r="D23" s="6">
        <v>15000</v>
      </c>
      <c r="E23" s="8">
        <v>2871</v>
      </c>
      <c r="F23" t="s">
        <v>8220</v>
      </c>
      <c r="G23" t="s">
        <v>8223</v>
      </c>
      <c r="H23" t="s">
        <v>8245</v>
      </c>
      <c r="I23">
        <v>1435291200</v>
      </c>
      <c r="J23">
        <v>1432640342</v>
      </c>
      <c r="K23" t="b">
        <v>0</v>
      </c>
      <c r="L23">
        <v>8</v>
      </c>
      <c r="M23" t="b">
        <v>0</v>
      </c>
      <c r="N23" t="s">
        <v>8282</v>
      </c>
      <c r="O23">
        <v>19</v>
      </c>
      <c r="P23">
        <v>358.88</v>
      </c>
      <c r="Q23" s="10" t="s">
        <v>8334</v>
      </c>
      <c r="R23" s="10" t="s">
        <v>8335</v>
      </c>
      <c r="S23" s="14">
        <v>42150.485439814816</v>
      </c>
      <c r="T23" s="14">
        <v>42181.166666666672</v>
      </c>
    </row>
    <row r="24" spans="1:20" x14ac:dyDescent="0.25">
      <c r="A24">
        <v>1167</v>
      </c>
      <c r="B24" s="3" t="s">
        <v>1168</v>
      </c>
      <c r="C24" s="3" t="s">
        <v>5277</v>
      </c>
      <c r="D24" s="6">
        <v>60000</v>
      </c>
      <c r="E24" s="8">
        <v>979</v>
      </c>
      <c r="F24" t="s">
        <v>8220</v>
      </c>
      <c r="G24" t="s">
        <v>8223</v>
      </c>
      <c r="H24" t="s">
        <v>8245</v>
      </c>
      <c r="I24">
        <v>1410543495</v>
      </c>
      <c r="J24">
        <v>1407865095</v>
      </c>
      <c r="K24" t="b">
        <v>0</v>
      </c>
      <c r="L24">
        <v>16</v>
      </c>
      <c r="M24" t="b">
        <v>0</v>
      </c>
      <c r="N24" t="s">
        <v>8282</v>
      </c>
      <c r="O24">
        <v>2</v>
      </c>
      <c r="P24">
        <v>61.19</v>
      </c>
      <c r="Q24" s="10" t="s">
        <v>8334</v>
      </c>
      <c r="R24" s="10" t="s">
        <v>8335</v>
      </c>
      <c r="S24" s="14">
        <v>41863.734895833331</v>
      </c>
      <c r="T24" s="14">
        <v>41894.734895833331</v>
      </c>
    </row>
    <row r="25" spans="1:20" x14ac:dyDescent="0.25">
      <c r="A25">
        <v>1168</v>
      </c>
      <c r="B25" s="3" t="s">
        <v>1169</v>
      </c>
      <c r="C25" s="3" t="s">
        <v>5278</v>
      </c>
      <c r="D25" s="6">
        <v>18000</v>
      </c>
      <c r="E25" s="8">
        <v>1020</v>
      </c>
      <c r="F25" t="s">
        <v>8220</v>
      </c>
      <c r="G25" t="s">
        <v>8223</v>
      </c>
      <c r="H25" t="s">
        <v>8245</v>
      </c>
      <c r="I25">
        <v>1474507065</v>
      </c>
      <c r="J25">
        <v>1471915065</v>
      </c>
      <c r="K25" t="b">
        <v>0</v>
      </c>
      <c r="L25">
        <v>3</v>
      </c>
      <c r="M25" t="b">
        <v>0</v>
      </c>
      <c r="N25" t="s">
        <v>8282</v>
      </c>
      <c r="O25">
        <v>6</v>
      </c>
      <c r="P25">
        <v>340</v>
      </c>
      <c r="Q25" s="10" t="s">
        <v>8334</v>
      </c>
      <c r="R25" s="10" t="s">
        <v>8335</v>
      </c>
      <c r="S25" s="14">
        <v>42605.053993055553</v>
      </c>
      <c r="T25" s="14">
        <v>42635.053993055553</v>
      </c>
    </row>
    <row r="26" spans="1:20" x14ac:dyDescent="0.25">
      <c r="A26">
        <v>1169</v>
      </c>
      <c r="B26" s="3" t="s">
        <v>1170</v>
      </c>
      <c r="C26" s="3" t="s">
        <v>5279</v>
      </c>
      <c r="D26" s="6">
        <v>10000</v>
      </c>
      <c r="E26" s="8">
        <v>17</v>
      </c>
      <c r="F26" t="s">
        <v>8220</v>
      </c>
      <c r="G26" t="s">
        <v>8223</v>
      </c>
      <c r="H26" t="s">
        <v>8245</v>
      </c>
      <c r="I26">
        <v>1424593763</v>
      </c>
      <c r="J26">
        <v>1422001763</v>
      </c>
      <c r="K26" t="b">
        <v>0</v>
      </c>
      <c r="L26">
        <v>3</v>
      </c>
      <c r="M26" t="b">
        <v>0</v>
      </c>
      <c r="N26" t="s">
        <v>8282</v>
      </c>
      <c r="O26">
        <v>0</v>
      </c>
      <c r="P26">
        <v>5.67</v>
      </c>
      <c r="Q26" s="10" t="s">
        <v>8334</v>
      </c>
      <c r="R26" s="10" t="s">
        <v>8335</v>
      </c>
      <c r="S26" s="14">
        <v>42027.353738425925</v>
      </c>
      <c r="T26" s="14">
        <v>42057.353738425925</v>
      </c>
    </row>
    <row r="27" spans="1:20" x14ac:dyDescent="0.25">
      <c r="A27">
        <v>1171</v>
      </c>
      <c r="B27" s="3" t="s">
        <v>1172</v>
      </c>
      <c r="C27" s="3" t="s">
        <v>5281</v>
      </c>
      <c r="D27" s="6">
        <v>25000</v>
      </c>
      <c r="E27" s="8">
        <v>25</v>
      </c>
      <c r="F27" t="s">
        <v>8220</v>
      </c>
      <c r="G27" t="s">
        <v>8223</v>
      </c>
      <c r="H27" t="s">
        <v>8245</v>
      </c>
      <c r="I27">
        <v>1415909927</v>
      </c>
      <c r="J27">
        <v>1414351127</v>
      </c>
      <c r="K27" t="b">
        <v>0</v>
      </c>
      <c r="L27">
        <v>1</v>
      </c>
      <c r="M27" t="b">
        <v>0</v>
      </c>
      <c r="N27" t="s">
        <v>8282</v>
      </c>
      <c r="O27">
        <v>0</v>
      </c>
      <c r="P27">
        <v>25</v>
      </c>
      <c r="Q27" s="10" t="s">
        <v>8334</v>
      </c>
      <c r="R27" s="10" t="s">
        <v>8335</v>
      </c>
      <c r="S27" s="14">
        <v>41938.804710648146</v>
      </c>
      <c r="T27" s="14">
        <v>41956.846377314811</v>
      </c>
    </row>
    <row r="28" spans="1:20" x14ac:dyDescent="0.25">
      <c r="A28">
        <v>1172</v>
      </c>
      <c r="B28" s="3" t="s">
        <v>1173</v>
      </c>
      <c r="C28" s="3" t="s">
        <v>5282</v>
      </c>
      <c r="D28" s="6">
        <v>9000</v>
      </c>
      <c r="E28" s="8">
        <v>0</v>
      </c>
      <c r="F28" t="s">
        <v>8220</v>
      </c>
      <c r="G28" t="s">
        <v>8223</v>
      </c>
      <c r="H28" t="s">
        <v>8245</v>
      </c>
      <c r="I28">
        <v>1408551752</v>
      </c>
      <c r="J28">
        <v>1405959752</v>
      </c>
      <c r="K28" t="b">
        <v>0</v>
      </c>
      <c r="L28">
        <v>0</v>
      </c>
      <c r="M28" t="b">
        <v>0</v>
      </c>
      <c r="N28" t="s">
        <v>8282</v>
      </c>
      <c r="O28">
        <v>0</v>
      </c>
      <c r="P28">
        <v>0</v>
      </c>
      <c r="Q28" s="10" t="s">
        <v>8334</v>
      </c>
      <c r="R28" s="10" t="s">
        <v>8335</v>
      </c>
      <c r="S28" s="14">
        <v>41841.682314814818</v>
      </c>
      <c r="T28" s="14">
        <v>41871.682314814818</v>
      </c>
    </row>
    <row r="29" spans="1:20" x14ac:dyDescent="0.25">
      <c r="A29">
        <v>1173</v>
      </c>
      <c r="B29" s="3" t="s">
        <v>1174</v>
      </c>
      <c r="C29" s="3" t="s">
        <v>5283</v>
      </c>
      <c r="D29" s="6">
        <v>125000</v>
      </c>
      <c r="E29" s="8">
        <v>30</v>
      </c>
      <c r="F29" t="s">
        <v>8220</v>
      </c>
      <c r="G29" t="s">
        <v>8223</v>
      </c>
      <c r="H29" t="s">
        <v>8245</v>
      </c>
      <c r="I29">
        <v>1438576057</v>
      </c>
      <c r="J29">
        <v>1435552057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30</v>
      </c>
      <c r="Q29" s="10" t="s">
        <v>8334</v>
      </c>
      <c r="R29" s="10" t="s">
        <v>8335</v>
      </c>
      <c r="S29" s="14">
        <v>42184.185844907406</v>
      </c>
      <c r="T29" s="14">
        <v>42219.185844907406</v>
      </c>
    </row>
    <row r="30" spans="1:20" x14ac:dyDescent="0.25">
      <c r="A30">
        <v>1174</v>
      </c>
      <c r="B30" s="3" t="s">
        <v>1175</v>
      </c>
      <c r="C30" s="3" t="s">
        <v>5284</v>
      </c>
      <c r="D30" s="6">
        <v>15000</v>
      </c>
      <c r="E30" s="8">
        <v>886</v>
      </c>
      <c r="F30" t="s">
        <v>8220</v>
      </c>
      <c r="G30" t="s">
        <v>8223</v>
      </c>
      <c r="H30" t="s">
        <v>8245</v>
      </c>
      <c r="I30">
        <v>1462738327</v>
      </c>
      <c r="J30">
        <v>1460146327</v>
      </c>
      <c r="K30" t="b">
        <v>0</v>
      </c>
      <c r="L30">
        <v>19</v>
      </c>
      <c r="M30" t="b">
        <v>0</v>
      </c>
      <c r="N30" t="s">
        <v>8282</v>
      </c>
      <c r="O30">
        <v>6</v>
      </c>
      <c r="P30">
        <v>46.63</v>
      </c>
      <c r="Q30" s="10" t="s">
        <v>8334</v>
      </c>
      <c r="R30" s="10" t="s">
        <v>8335</v>
      </c>
      <c r="S30" s="14">
        <v>42468.84174768519</v>
      </c>
      <c r="T30" s="14">
        <v>42498.84174768519</v>
      </c>
    </row>
    <row r="31" spans="1:20" x14ac:dyDescent="0.25">
      <c r="A31">
        <v>1175</v>
      </c>
      <c r="B31" s="3" t="s">
        <v>1176</v>
      </c>
      <c r="C31" s="3" t="s">
        <v>5285</v>
      </c>
      <c r="D31" s="6">
        <v>20000</v>
      </c>
      <c r="E31" s="8">
        <v>585</v>
      </c>
      <c r="F31" t="s">
        <v>8220</v>
      </c>
      <c r="G31" t="s">
        <v>8223</v>
      </c>
      <c r="H31" t="s">
        <v>8245</v>
      </c>
      <c r="I31">
        <v>1436981339</v>
      </c>
      <c r="J31">
        <v>1434389339</v>
      </c>
      <c r="K31" t="b">
        <v>0</v>
      </c>
      <c r="L31">
        <v>9</v>
      </c>
      <c r="M31" t="b">
        <v>0</v>
      </c>
      <c r="N31" t="s">
        <v>8282</v>
      </c>
      <c r="O31">
        <v>3</v>
      </c>
      <c r="P31">
        <v>65</v>
      </c>
      <c r="Q31" s="10" t="s">
        <v>8334</v>
      </c>
      <c r="R31" s="10" t="s">
        <v>8335</v>
      </c>
      <c r="S31" s="14">
        <v>42170.728460648148</v>
      </c>
      <c r="T31" s="14">
        <v>42200.728460648148</v>
      </c>
    </row>
    <row r="32" spans="1:20" x14ac:dyDescent="0.25">
      <c r="A32">
        <v>1178</v>
      </c>
      <c r="B32" s="3" t="s">
        <v>1179</v>
      </c>
      <c r="C32" s="3" t="s">
        <v>5288</v>
      </c>
      <c r="D32" s="6">
        <v>75000</v>
      </c>
      <c r="E32" s="8">
        <v>5</v>
      </c>
      <c r="F32" t="s">
        <v>8220</v>
      </c>
      <c r="G32" t="s">
        <v>8223</v>
      </c>
      <c r="H32" t="s">
        <v>8245</v>
      </c>
      <c r="I32">
        <v>1408225452</v>
      </c>
      <c r="J32">
        <v>1405633452</v>
      </c>
      <c r="K32" t="b">
        <v>0</v>
      </c>
      <c r="L32">
        <v>1</v>
      </c>
      <c r="M32" t="b">
        <v>0</v>
      </c>
      <c r="N32" t="s">
        <v>8282</v>
      </c>
      <c r="O32">
        <v>0</v>
      </c>
      <c r="P32">
        <v>5</v>
      </c>
      <c r="Q32" s="10" t="s">
        <v>8334</v>
      </c>
      <c r="R32" s="10" t="s">
        <v>8335</v>
      </c>
      <c r="S32" s="14">
        <v>41837.905694444446</v>
      </c>
      <c r="T32" s="14">
        <v>41867.905694444446</v>
      </c>
    </row>
    <row r="33" spans="1:20" x14ac:dyDescent="0.25">
      <c r="A33">
        <v>1180</v>
      </c>
      <c r="B33" s="3" t="s">
        <v>1181</v>
      </c>
      <c r="C33" s="3" t="s">
        <v>5290</v>
      </c>
      <c r="D33" s="6">
        <v>50000</v>
      </c>
      <c r="E33" s="8">
        <v>5875</v>
      </c>
      <c r="F33" t="s">
        <v>8220</v>
      </c>
      <c r="G33" t="s">
        <v>8223</v>
      </c>
      <c r="H33" t="s">
        <v>8245</v>
      </c>
      <c r="I33">
        <v>1403983314</v>
      </c>
      <c r="J33">
        <v>1400786514</v>
      </c>
      <c r="K33" t="b">
        <v>0</v>
      </c>
      <c r="L33">
        <v>85</v>
      </c>
      <c r="M33" t="b">
        <v>0</v>
      </c>
      <c r="N33" t="s">
        <v>8282</v>
      </c>
      <c r="O33">
        <v>12</v>
      </c>
      <c r="P33">
        <v>69.12</v>
      </c>
      <c r="Q33" s="10" t="s">
        <v>8334</v>
      </c>
      <c r="R33" s="10" t="s">
        <v>8335</v>
      </c>
      <c r="S33" s="14">
        <v>41781.806875000002</v>
      </c>
      <c r="T33" s="14">
        <v>41818.806875000002</v>
      </c>
    </row>
    <row r="34" spans="1:20" x14ac:dyDescent="0.25">
      <c r="A34">
        <v>1181</v>
      </c>
      <c r="B34" s="3" t="s">
        <v>1182</v>
      </c>
      <c r="C34" s="3" t="s">
        <v>5291</v>
      </c>
      <c r="D34" s="6">
        <v>50000</v>
      </c>
      <c r="E34" s="8">
        <v>4</v>
      </c>
      <c r="F34" t="s">
        <v>8220</v>
      </c>
      <c r="G34" t="s">
        <v>8223</v>
      </c>
      <c r="H34" t="s">
        <v>8245</v>
      </c>
      <c r="I34">
        <v>1425197321</v>
      </c>
      <c r="J34">
        <v>1422605321</v>
      </c>
      <c r="K34" t="b">
        <v>0</v>
      </c>
      <c r="L34">
        <v>3</v>
      </c>
      <c r="M34" t="b">
        <v>0</v>
      </c>
      <c r="N34" t="s">
        <v>8282</v>
      </c>
      <c r="O34">
        <v>0</v>
      </c>
      <c r="P34">
        <v>1.33</v>
      </c>
      <c r="Q34" s="10" t="s">
        <v>8334</v>
      </c>
      <c r="R34" s="10" t="s">
        <v>8335</v>
      </c>
      <c r="S34" s="14">
        <v>42034.339363425926</v>
      </c>
      <c r="T34" s="14">
        <v>42064.339363425926</v>
      </c>
    </row>
    <row r="35" spans="1:20" x14ac:dyDescent="0.25">
      <c r="A35">
        <v>1182</v>
      </c>
      <c r="B35" s="3" t="s">
        <v>1183</v>
      </c>
      <c r="C35" s="3" t="s">
        <v>5292</v>
      </c>
      <c r="D35" s="6">
        <v>1000</v>
      </c>
      <c r="E35" s="8">
        <v>42</v>
      </c>
      <c r="F35" t="s">
        <v>8220</v>
      </c>
      <c r="G35" t="s">
        <v>8223</v>
      </c>
      <c r="H35" t="s">
        <v>8245</v>
      </c>
      <c r="I35">
        <v>1484239320</v>
      </c>
      <c r="J35">
        <v>1482609088</v>
      </c>
      <c r="K35" t="b">
        <v>0</v>
      </c>
      <c r="L35">
        <v>4</v>
      </c>
      <c r="M35" t="b">
        <v>0</v>
      </c>
      <c r="N35" t="s">
        <v>8282</v>
      </c>
      <c r="O35">
        <v>4</v>
      </c>
      <c r="P35">
        <v>10.5</v>
      </c>
      <c r="Q35" s="10" t="s">
        <v>8334</v>
      </c>
      <c r="R35" s="10" t="s">
        <v>8335</v>
      </c>
      <c r="S35" s="14">
        <v>42728.827407407407</v>
      </c>
      <c r="T35" s="14">
        <v>42747.695833333331</v>
      </c>
    </row>
    <row r="36" spans="1:20" x14ac:dyDescent="0.25">
      <c r="A36">
        <v>1183</v>
      </c>
      <c r="B36" s="3" t="s">
        <v>1184</v>
      </c>
      <c r="C36" s="3" t="s">
        <v>5293</v>
      </c>
      <c r="D36" s="6">
        <v>2500</v>
      </c>
      <c r="E36" s="8">
        <v>100</v>
      </c>
      <c r="F36" t="s">
        <v>8220</v>
      </c>
      <c r="G36" t="s">
        <v>8223</v>
      </c>
      <c r="H36" t="s">
        <v>8245</v>
      </c>
      <c r="I36">
        <v>1478059140</v>
      </c>
      <c r="J36">
        <v>1476391223</v>
      </c>
      <c r="K36" t="b">
        <v>0</v>
      </c>
      <c r="L36">
        <v>3</v>
      </c>
      <c r="M36" t="b">
        <v>0</v>
      </c>
      <c r="N36" t="s">
        <v>8282</v>
      </c>
      <c r="O36">
        <v>4</v>
      </c>
      <c r="P36">
        <v>33.33</v>
      </c>
      <c r="Q36" s="10" t="s">
        <v>8334</v>
      </c>
      <c r="R36" s="10" t="s">
        <v>8335</v>
      </c>
      <c r="S36" s="14">
        <v>42656.86137731481</v>
      </c>
      <c r="T36" s="14">
        <v>42676.165972222225</v>
      </c>
    </row>
    <row r="37" spans="1:20" x14ac:dyDescent="0.25">
      <c r="A37">
        <v>2401</v>
      </c>
      <c r="B37" s="3" t="s">
        <v>2402</v>
      </c>
      <c r="C37" s="3" t="s">
        <v>6511</v>
      </c>
      <c r="D37" s="6">
        <v>28000</v>
      </c>
      <c r="E37" s="8">
        <v>201</v>
      </c>
      <c r="F37" t="s">
        <v>8220</v>
      </c>
      <c r="G37" t="s">
        <v>8223</v>
      </c>
      <c r="H37" t="s">
        <v>8245</v>
      </c>
      <c r="I37">
        <v>1457207096</v>
      </c>
      <c r="J37">
        <v>1452023096</v>
      </c>
      <c r="K37" t="b">
        <v>0</v>
      </c>
      <c r="L37">
        <v>9</v>
      </c>
      <c r="M37" t="b">
        <v>0</v>
      </c>
      <c r="N37" t="s">
        <v>8282</v>
      </c>
      <c r="O37">
        <v>1</v>
      </c>
      <c r="P37">
        <v>22.33</v>
      </c>
      <c r="Q37" s="10" t="s">
        <v>8334</v>
      </c>
      <c r="R37" s="10" t="s">
        <v>8335</v>
      </c>
      <c r="S37" s="14">
        <v>42374.822870370372</v>
      </c>
      <c r="T37" s="14">
        <v>42434.822870370372</v>
      </c>
    </row>
    <row r="38" spans="1:20" x14ac:dyDescent="0.25">
      <c r="A38">
        <v>2402</v>
      </c>
      <c r="B38" s="3" t="s">
        <v>2403</v>
      </c>
      <c r="C38" s="3" t="s">
        <v>6512</v>
      </c>
      <c r="D38" s="6">
        <v>12000</v>
      </c>
      <c r="E38" s="8">
        <v>52</v>
      </c>
      <c r="F38" t="s">
        <v>8220</v>
      </c>
      <c r="G38" t="s">
        <v>8223</v>
      </c>
      <c r="H38" t="s">
        <v>8245</v>
      </c>
      <c r="I38">
        <v>1431533931</v>
      </c>
      <c r="J38">
        <v>1428941931</v>
      </c>
      <c r="K38" t="b">
        <v>0</v>
      </c>
      <c r="L38">
        <v>1</v>
      </c>
      <c r="M38" t="b">
        <v>0</v>
      </c>
      <c r="N38" t="s">
        <v>8282</v>
      </c>
      <c r="O38">
        <v>0</v>
      </c>
      <c r="P38">
        <v>52</v>
      </c>
      <c r="Q38" s="10" t="s">
        <v>8334</v>
      </c>
      <c r="R38" s="10" t="s">
        <v>8335</v>
      </c>
      <c r="S38" s="14">
        <v>42107.679756944446</v>
      </c>
      <c r="T38" s="14">
        <v>42137.679756944446</v>
      </c>
    </row>
    <row r="39" spans="1:20" x14ac:dyDescent="0.25">
      <c r="A39">
        <v>2404</v>
      </c>
      <c r="B39" s="3" t="s">
        <v>2405</v>
      </c>
      <c r="C39" s="3" t="s">
        <v>6514</v>
      </c>
      <c r="D39" s="6">
        <v>15000</v>
      </c>
      <c r="E39" s="8">
        <v>0</v>
      </c>
      <c r="F39" t="s">
        <v>8220</v>
      </c>
      <c r="G39" t="s">
        <v>8223</v>
      </c>
      <c r="H39" t="s">
        <v>8245</v>
      </c>
      <c r="I39">
        <v>1451782607</v>
      </c>
      <c r="J39">
        <v>1449190607</v>
      </c>
      <c r="K39" t="b">
        <v>0</v>
      </c>
      <c r="L39">
        <v>0</v>
      </c>
      <c r="M39" t="b">
        <v>0</v>
      </c>
      <c r="N39" t="s">
        <v>8282</v>
      </c>
      <c r="O39">
        <v>0</v>
      </c>
      <c r="P39">
        <v>0</v>
      </c>
      <c r="Q39" s="10" t="s">
        <v>8334</v>
      </c>
      <c r="R39" s="10" t="s">
        <v>8335</v>
      </c>
      <c r="S39" s="14">
        <v>42342.03943287037</v>
      </c>
      <c r="T39" s="14">
        <v>42372.03943287037</v>
      </c>
    </row>
    <row r="40" spans="1:20" x14ac:dyDescent="0.25">
      <c r="A40">
        <v>2405</v>
      </c>
      <c r="B40" s="3" t="s">
        <v>2406</v>
      </c>
      <c r="C40" s="3" t="s">
        <v>6515</v>
      </c>
      <c r="D40" s="6">
        <v>5000</v>
      </c>
      <c r="E40" s="8">
        <v>1126</v>
      </c>
      <c r="F40" t="s">
        <v>8220</v>
      </c>
      <c r="G40" t="s">
        <v>8223</v>
      </c>
      <c r="H40" t="s">
        <v>8245</v>
      </c>
      <c r="I40">
        <v>1472911375</v>
      </c>
      <c r="J40">
        <v>1471096975</v>
      </c>
      <c r="K40" t="b">
        <v>0</v>
      </c>
      <c r="L40">
        <v>20</v>
      </c>
      <c r="M40" t="b">
        <v>0</v>
      </c>
      <c r="N40" t="s">
        <v>8282</v>
      </c>
      <c r="O40">
        <v>23</v>
      </c>
      <c r="P40">
        <v>56.3</v>
      </c>
      <c r="Q40" s="10" t="s">
        <v>8334</v>
      </c>
      <c r="R40" s="10" t="s">
        <v>8335</v>
      </c>
      <c r="S40" s="14">
        <v>42595.585358796292</v>
      </c>
      <c r="T40" s="14">
        <v>42616.585358796292</v>
      </c>
    </row>
    <row r="41" spans="1:20" ht="45" x14ac:dyDescent="0.25">
      <c r="A41">
        <v>2406</v>
      </c>
      <c r="B41" s="3" t="s">
        <v>2407</v>
      </c>
      <c r="C41" s="3" t="s">
        <v>6516</v>
      </c>
      <c r="D41" s="6">
        <v>3250</v>
      </c>
      <c r="E41" s="8">
        <v>1345</v>
      </c>
      <c r="F41" t="s">
        <v>8220</v>
      </c>
      <c r="G41" t="s">
        <v>8223</v>
      </c>
      <c r="H41" t="s">
        <v>8245</v>
      </c>
      <c r="I41">
        <v>1421635190</v>
      </c>
      <c r="J41">
        <v>1418179190</v>
      </c>
      <c r="K41" t="b">
        <v>0</v>
      </c>
      <c r="L41">
        <v>16</v>
      </c>
      <c r="M41" t="b">
        <v>0</v>
      </c>
      <c r="N41" t="s">
        <v>8282</v>
      </c>
      <c r="O41">
        <v>41</v>
      </c>
      <c r="P41">
        <v>84.06</v>
      </c>
      <c r="Q41" s="10" t="s">
        <v>8334</v>
      </c>
      <c r="R41" s="10" t="s">
        <v>8335</v>
      </c>
      <c r="S41" s="14">
        <v>41983.110995370371</v>
      </c>
      <c r="T41" s="14">
        <v>42023.110995370371</v>
      </c>
    </row>
    <row r="42" spans="1:20" ht="60" x14ac:dyDescent="0.25">
      <c r="A42">
        <v>2407</v>
      </c>
      <c r="B42" s="3" t="s">
        <v>2408</v>
      </c>
      <c r="C42" s="3" t="s">
        <v>6517</v>
      </c>
      <c r="D42" s="6">
        <v>22000</v>
      </c>
      <c r="E42" s="8">
        <v>5557</v>
      </c>
      <c r="F42" t="s">
        <v>8220</v>
      </c>
      <c r="G42" t="s">
        <v>8223</v>
      </c>
      <c r="H42" t="s">
        <v>8245</v>
      </c>
      <c r="I42">
        <v>1428732000</v>
      </c>
      <c r="J42">
        <v>1426772928</v>
      </c>
      <c r="K42" t="b">
        <v>0</v>
      </c>
      <c r="L42">
        <v>33</v>
      </c>
      <c r="M42" t="b">
        <v>0</v>
      </c>
      <c r="N42" t="s">
        <v>8282</v>
      </c>
      <c r="O42">
        <v>25</v>
      </c>
      <c r="P42">
        <v>168.39</v>
      </c>
      <c r="Q42" s="10" t="s">
        <v>8334</v>
      </c>
      <c r="R42" s="10" t="s">
        <v>8335</v>
      </c>
      <c r="S42" s="14">
        <v>42082.575555555552</v>
      </c>
      <c r="T42" s="14">
        <v>42105.25</v>
      </c>
    </row>
    <row r="43" spans="1:20" x14ac:dyDescent="0.25">
      <c r="A43">
        <v>2408</v>
      </c>
      <c r="B43" s="3" t="s">
        <v>2409</v>
      </c>
      <c r="C43" s="3" t="s">
        <v>6518</v>
      </c>
      <c r="D43" s="6">
        <v>15000</v>
      </c>
      <c r="E43" s="8">
        <v>30</v>
      </c>
      <c r="F43" t="s">
        <v>8220</v>
      </c>
      <c r="G43" t="s">
        <v>8223</v>
      </c>
      <c r="H43" t="s">
        <v>8245</v>
      </c>
      <c r="I43">
        <v>1415247757</v>
      </c>
      <c r="J43">
        <v>1412652157</v>
      </c>
      <c r="K43" t="b">
        <v>0</v>
      </c>
      <c r="L43">
        <v>2</v>
      </c>
      <c r="M43" t="b">
        <v>0</v>
      </c>
      <c r="N43" t="s">
        <v>8282</v>
      </c>
      <c r="O43">
        <v>0</v>
      </c>
      <c r="P43">
        <v>15</v>
      </c>
      <c r="Q43" s="10" t="s">
        <v>8334</v>
      </c>
      <c r="R43" s="10" t="s">
        <v>8335</v>
      </c>
      <c r="S43" s="14">
        <v>41919.140706018516</v>
      </c>
      <c r="T43" s="14">
        <v>41949.182372685187</v>
      </c>
    </row>
    <row r="44" spans="1:20" x14ac:dyDescent="0.25">
      <c r="A44">
        <v>2409</v>
      </c>
      <c r="B44" s="3" t="s">
        <v>2410</v>
      </c>
      <c r="C44" s="3" t="s">
        <v>6519</v>
      </c>
      <c r="D44" s="6">
        <v>25000</v>
      </c>
      <c r="E44" s="8">
        <v>460</v>
      </c>
      <c r="F44" t="s">
        <v>8220</v>
      </c>
      <c r="G44" t="s">
        <v>8223</v>
      </c>
      <c r="H44" t="s">
        <v>8245</v>
      </c>
      <c r="I44">
        <v>1439931675</v>
      </c>
      <c r="J44">
        <v>1437339675</v>
      </c>
      <c r="K44" t="b">
        <v>0</v>
      </c>
      <c r="L44">
        <v>6</v>
      </c>
      <c r="M44" t="b">
        <v>0</v>
      </c>
      <c r="N44" t="s">
        <v>8282</v>
      </c>
      <c r="O44">
        <v>2</v>
      </c>
      <c r="P44">
        <v>76.67</v>
      </c>
      <c r="Q44" s="10" t="s">
        <v>8334</v>
      </c>
      <c r="R44" s="10" t="s">
        <v>8335</v>
      </c>
      <c r="S44" s="14">
        <v>42204.875868055555</v>
      </c>
      <c r="T44" s="14">
        <v>42234.875868055555</v>
      </c>
    </row>
    <row r="45" spans="1:20" x14ac:dyDescent="0.25">
      <c r="A45">
        <v>2411</v>
      </c>
      <c r="B45" s="3" t="s">
        <v>2412</v>
      </c>
      <c r="C45" s="3" t="s">
        <v>6521</v>
      </c>
      <c r="D45" s="6">
        <v>25000</v>
      </c>
      <c r="E45" s="8">
        <v>151</v>
      </c>
      <c r="F45" t="s">
        <v>8220</v>
      </c>
      <c r="G45" t="s">
        <v>8223</v>
      </c>
      <c r="H45" t="s">
        <v>8245</v>
      </c>
      <c r="I45">
        <v>1440524082</v>
      </c>
      <c r="J45">
        <v>1437932082</v>
      </c>
      <c r="K45" t="b">
        <v>0</v>
      </c>
      <c r="L45">
        <v>3</v>
      </c>
      <c r="M45" t="b">
        <v>0</v>
      </c>
      <c r="N45" t="s">
        <v>8282</v>
      </c>
      <c r="O45">
        <v>1</v>
      </c>
      <c r="P45">
        <v>50.33</v>
      </c>
      <c r="Q45" s="10" t="s">
        <v>8334</v>
      </c>
      <c r="R45" s="10" t="s">
        <v>8335</v>
      </c>
      <c r="S45" s="14">
        <v>42211.732430555552</v>
      </c>
      <c r="T45" s="14">
        <v>42241.732430555552</v>
      </c>
    </row>
    <row r="46" spans="1:20" x14ac:dyDescent="0.25">
      <c r="A46">
        <v>2413</v>
      </c>
      <c r="B46" s="3" t="s">
        <v>2414</v>
      </c>
      <c r="C46" s="3" t="s">
        <v>6523</v>
      </c>
      <c r="D46" s="6">
        <v>3000</v>
      </c>
      <c r="E46" s="8">
        <v>25</v>
      </c>
      <c r="F46" t="s">
        <v>8220</v>
      </c>
      <c r="G46" t="s">
        <v>8223</v>
      </c>
      <c r="H46" t="s">
        <v>8245</v>
      </c>
      <c r="I46">
        <v>1401579000</v>
      </c>
      <c r="J46">
        <v>1398911882</v>
      </c>
      <c r="K46" t="b">
        <v>0</v>
      </c>
      <c r="L46">
        <v>3</v>
      </c>
      <c r="M46" t="b">
        <v>0</v>
      </c>
      <c r="N46" t="s">
        <v>8282</v>
      </c>
      <c r="O46">
        <v>1</v>
      </c>
      <c r="P46">
        <v>8.33</v>
      </c>
      <c r="Q46" s="10" t="s">
        <v>8334</v>
      </c>
      <c r="R46" s="10" t="s">
        <v>8335</v>
      </c>
      <c r="S46" s="14">
        <v>41760.10974537037</v>
      </c>
      <c r="T46" s="14">
        <v>41790.979166666664</v>
      </c>
    </row>
    <row r="47" spans="1:20" x14ac:dyDescent="0.25">
      <c r="A47">
        <v>2414</v>
      </c>
      <c r="B47" s="3" t="s">
        <v>2415</v>
      </c>
      <c r="C47" s="3" t="s">
        <v>6524</v>
      </c>
      <c r="D47" s="6">
        <v>15000</v>
      </c>
      <c r="E47" s="8">
        <v>460</v>
      </c>
      <c r="F47" t="s">
        <v>8220</v>
      </c>
      <c r="G47" t="s">
        <v>8223</v>
      </c>
      <c r="H47" t="s">
        <v>8245</v>
      </c>
      <c r="I47">
        <v>1440215940</v>
      </c>
      <c r="J47">
        <v>1436805660</v>
      </c>
      <c r="K47" t="b">
        <v>0</v>
      </c>
      <c r="L47">
        <v>13</v>
      </c>
      <c r="M47" t="b">
        <v>0</v>
      </c>
      <c r="N47" t="s">
        <v>8282</v>
      </c>
      <c r="O47">
        <v>3</v>
      </c>
      <c r="P47">
        <v>35.380000000000003</v>
      </c>
      <c r="Q47" s="10" t="s">
        <v>8334</v>
      </c>
      <c r="R47" s="10" t="s">
        <v>8335</v>
      </c>
      <c r="S47" s="14">
        <v>42198.695138888885</v>
      </c>
      <c r="T47" s="14">
        <v>42238.165972222225</v>
      </c>
    </row>
    <row r="48" spans="1:20" x14ac:dyDescent="0.25">
      <c r="A48">
        <v>2415</v>
      </c>
      <c r="B48" s="3" t="s">
        <v>2416</v>
      </c>
      <c r="C48" s="3" t="s">
        <v>6525</v>
      </c>
      <c r="D48" s="6">
        <v>60000</v>
      </c>
      <c r="E48" s="8">
        <v>335</v>
      </c>
      <c r="F48" t="s">
        <v>8220</v>
      </c>
      <c r="G48" t="s">
        <v>8223</v>
      </c>
      <c r="H48" t="s">
        <v>8245</v>
      </c>
      <c r="I48">
        <v>1468615346</v>
      </c>
      <c r="J48">
        <v>1466023346</v>
      </c>
      <c r="K48" t="b">
        <v>0</v>
      </c>
      <c r="L48">
        <v>6</v>
      </c>
      <c r="M48" t="b">
        <v>0</v>
      </c>
      <c r="N48" t="s">
        <v>8282</v>
      </c>
      <c r="O48">
        <v>1</v>
      </c>
      <c r="P48">
        <v>55.83</v>
      </c>
      <c r="Q48" s="10" t="s">
        <v>8334</v>
      </c>
      <c r="R48" s="10" t="s">
        <v>8335</v>
      </c>
      <c r="S48" s="14">
        <v>42536.862800925926</v>
      </c>
      <c r="T48" s="14">
        <v>42566.862800925926</v>
      </c>
    </row>
    <row r="49" spans="1:20" x14ac:dyDescent="0.25">
      <c r="A49">
        <v>2416</v>
      </c>
      <c r="B49" s="3" t="s">
        <v>2417</v>
      </c>
      <c r="C49" s="3" t="s">
        <v>6526</v>
      </c>
      <c r="D49" s="6">
        <v>20000</v>
      </c>
      <c r="E49" s="8">
        <v>5</v>
      </c>
      <c r="F49" t="s">
        <v>8220</v>
      </c>
      <c r="G49" t="s">
        <v>8223</v>
      </c>
      <c r="H49" t="s">
        <v>8245</v>
      </c>
      <c r="I49">
        <v>1426345200</v>
      </c>
      <c r="J49">
        <v>1421343743</v>
      </c>
      <c r="K49" t="b">
        <v>0</v>
      </c>
      <c r="L49">
        <v>1</v>
      </c>
      <c r="M49" t="b">
        <v>0</v>
      </c>
      <c r="N49" t="s">
        <v>8282</v>
      </c>
      <c r="O49">
        <v>0</v>
      </c>
      <c r="P49">
        <v>5</v>
      </c>
      <c r="Q49" s="10" t="s">
        <v>8334</v>
      </c>
      <c r="R49" s="10" t="s">
        <v>8335</v>
      </c>
      <c r="S49" s="14">
        <v>42019.737766203703</v>
      </c>
      <c r="T49" s="14">
        <v>42077.625</v>
      </c>
    </row>
    <row r="50" spans="1:20" x14ac:dyDescent="0.25">
      <c r="A50">
        <v>2417</v>
      </c>
      <c r="B50" s="3" t="s">
        <v>2418</v>
      </c>
      <c r="C50" s="3" t="s">
        <v>6527</v>
      </c>
      <c r="D50" s="6">
        <v>1000</v>
      </c>
      <c r="E50" s="8">
        <v>0</v>
      </c>
      <c r="F50" t="s">
        <v>8220</v>
      </c>
      <c r="G50" t="s">
        <v>8223</v>
      </c>
      <c r="H50" t="s">
        <v>8245</v>
      </c>
      <c r="I50">
        <v>1407705187</v>
      </c>
      <c r="J50">
        <v>1405113187</v>
      </c>
      <c r="K50" t="b">
        <v>0</v>
      </c>
      <c r="L50">
        <v>0</v>
      </c>
      <c r="M50" t="b">
        <v>0</v>
      </c>
      <c r="N50" t="s">
        <v>8282</v>
      </c>
      <c r="O50">
        <v>0</v>
      </c>
      <c r="P50">
        <v>0</v>
      </c>
      <c r="Q50" s="10" t="s">
        <v>8334</v>
      </c>
      <c r="R50" s="10" t="s">
        <v>8335</v>
      </c>
      <c r="S50" s="14">
        <v>41831.884108796294</v>
      </c>
      <c r="T50" s="14">
        <v>41861.884108796294</v>
      </c>
    </row>
    <row r="51" spans="1:20" x14ac:dyDescent="0.25">
      <c r="A51">
        <v>2418</v>
      </c>
      <c r="B51" s="3" t="s">
        <v>2419</v>
      </c>
      <c r="C51" s="3" t="s">
        <v>6528</v>
      </c>
      <c r="D51" s="6">
        <v>25000</v>
      </c>
      <c r="E51" s="8">
        <v>5</v>
      </c>
      <c r="F51" t="s">
        <v>8220</v>
      </c>
      <c r="G51" t="s">
        <v>8223</v>
      </c>
      <c r="H51" t="s">
        <v>8245</v>
      </c>
      <c r="I51">
        <v>1427225644</v>
      </c>
      <c r="J51">
        <v>1422045244</v>
      </c>
      <c r="K51" t="b">
        <v>0</v>
      </c>
      <c r="L51">
        <v>5</v>
      </c>
      <c r="M51" t="b">
        <v>0</v>
      </c>
      <c r="N51" t="s">
        <v>8282</v>
      </c>
      <c r="O51">
        <v>0</v>
      </c>
      <c r="P51">
        <v>1</v>
      </c>
      <c r="Q51" s="10" t="s">
        <v>8334</v>
      </c>
      <c r="R51" s="10" t="s">
        <v>8335</v>
      </c>
      <c r="S51" s="14">
        <v>42027.856990740736</v>
      </c>
      <c r="T51" s="14">
        <v>42087.815324074079</v>
      </c>
    </row>
    <row r="52" spans="1:20" x14ac:dyDescent="0.25">
      <c r="A52">
        <v>2419</v>
      </c>
      <c r="B52" s="3" t="s">
        <v>2420</v>
      </c>
      <c r="C52" s="3" t="s">
        <v>6529</v>
      </c>
      <c r="D52" s="6">
        <v>3000</v>
      </c>
      <c r="E52" s="8">
        <v>0</v>
      </c>
      <c r="F52" t="s">
        <v>8220</v>
      </c>
      <c r="G52" t="s">
        <v>8223</v>
      </c>
      <c r="H52" t="s">
        <v>8245</v>
      </c>
      <c r="I52">
        <v>1424281389</v>
      </c>
      <c r="J52">
        <v>1419097389</v>
      </c>
      <c r="K52" t="b">
        <v>0</v>
      </c>
      <c r="L52">
        <v>0</v>
      </c>
      <c r="M52" t="b">
        <v>0</v>
      </c>
      <c r="N52" t="s">
        <v>8282</v>
      </c>
      <c r="O52">
        <v>0</v>
      </c>
      <c r="P52">
        <v>0</v>
      </c>
      <c r="Q52" s="10" t="s">
        <v>8334</v>
      </c>
      <c r="R52" s="10" t="s">
        <v>8335</v>
      </c>
      <c r="S52" s="14">
        <v>41993.738298611104</v>
      </c>
      <c r="T52" s="14">
        <v>42053.738298611104</v>
      </c>
    </row>
    <row r="53" spans="1:20" x14ac:dyDescent="0.25">
      <c r="A53">
        <v>2420</v>
      </c>
      <c r="B53" s="3" t="s">
        <v>2421</v>
      </c>
      <c r="C53" s="3" t="s">
        <v>6530</v>
      </c>
      <c r="D53" s="6">
        <v>16870</v>
      </c>
      <c r="E53" s="8">
        <v>2501</v>
      </c>
      <c r="F53" t="s">
        <v>8220</v>
      </c>
      <c r="G53" t="s">
        <v>8223</v>
      </c>
      <c r="H53" t="s">
        <v>8245</v>
      </c>
      <c r="I53">
        <v>1415583695</v>
      </c>
      <c r="J53">
        <v>1410396095</v>
      </c>
      <c r="K53" t="b">
        <v>0</v>
      </c>
      <c r="L53">
        <v>36</v>
      </c>
      <c r="M53" t="b">
        <v>0</v>
      </c>
      <c r="N53" t="s">
        <v>8282</v>
      </c>
      <c r="O53">
        <v>15</v>
      </c>
      <c r="P53">
        <v>69.47</v>
      </c>
      <c r="Q53" s="10" t="s">
        <v>8334</v>
      </c>
      <c r="R53" s="10" t="s">
        <v>8335</v>
      </c>
      <c r="S53" s="14">
        <v>41893.028877314813</v>
      </c>
      <c r="T53" s="14">
        <v>41953.070543981477</v>
      </c>
    </row>
    <row r="54" spans="1:20" ht="30" x14ac:dyDescent="0.25">
      <c r="A54">
        <v>2421</v>
      </c>
      <c r="B54" s="3" t="s">
        <v>2422</v>
      </c>
      <c r="C54" s="3" t="s">
        <v>6531</v>
      </c>
      <c r="D54" s="6">
        <v>6000</v>
      </c>
      <c r="E54" s="8">
        <v>1</v>
      </c>
      <c r="F54" t="s">
        <v>8220</v>
      </c>
      <c r="G54" t="s">
        <v>8223</v>
      </c>
      <c r="H54" t="s">
        <v>8245</v>
      </c>
      <c r="I54">
        <v>1424536196</v>
      </c>
      <c r="J54">
        <v>1421944196</v>
      </c>
      <c r="K54" t="b">
        <v>0</v>
      </c>
      <c r="L54">
        <v>1</v>
      </c>
      <c r="M54" t="b">
        <v>0</v>
      </c>
      <c r="N54" t="s">
        <v>8282</v>
      </c>
      <c r="O54">
        <v>0</v>
      </c>
      <c r="P54">
        <v>1</v>
      </c>
      <c r="Q54" s="10" t="s">
        <v>8334</v>
      </c>
      <c r="R54" s="10" t="s">
        <v>8335</v>
      </c>
      <c r="S54" s="14">
        <v>42026.687453703707</v>
      </c>
      <c r="T54" s="14">
        <v>42056.687453703707</v>
      </c>
    </row>
    <row r="55" spans="1:20" ht="30" x14ac:dyDescent="0.25">
      <c r="A55">
        <v>2422</v>
      </c>
      <c r="B55" s="3" t="s">
        <v>2423</v>
      </c>
      <c r="C55" s="3" t="s">
        <v>6532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1426091036</v>
      </c>
      <c r="J55">
        <v>1423502636</v>
      </c>
      <c r="K55" t="b">
        <v>0</v>
      </c>
      <c r="L55">
        <v>1</v>
      </c>
      <c r="M55" t="b">
        <v>0</v>
      </c>
      <c r="N55" t="s">
        <v>8282</v>
      </c>
      <c r="O55">
        <v>0</v>
      </c>
      <c r="P55">
        <v>1</v>
      </c>
      <c r="Q55" s="10" t="s">
        <v>8334</v>
      </c>
      <c r="R55" s="10" t="s">
        <v>8335</v>
      </c>
      <c r="S55" s="14">
        <v>42044.724953703699</v>
      </c>
      <c r="T55" s="14">
        <v>42074.683287037042</v>
      </c>
    </row>
    <row r="56" spans="1:20" ht="45" x14ac:dyDescent="0.25">
      <c r="A56">
        <v>2423</v>
      </c>
      <c r="B56" s="3" t="s">
        <v>2424</v>
      </c>
      <c r="C56" s="3" t="s">
        <v>6533</v>
      </c>
      <c r="D56" s="6">
        <v>60000</v>
      </c>
      <c r="E56" s="8">
        <v>8</v>
      </c>
      <c r="F56" t="s">
        <v>8220</v>
      </c>
      <c r="G56" t="s">
        <v>8223</v>
      </c>
      <c r="H56" t="s">
        <v>8245</v>
      </c>
      <c r="I56">
        <v>1420044890</v>
      </c>
      <c r="J56">
        <v>1417452890</v>
      </c>
      <c r="K56" t="b">
        <v>0</v>
      </c>
      <c r="L56">
        <v>1</v>
      </c>
      <c r="M56" t="b">
        <v>0</v>
      </c>
      <c r="N56" t="s">
        <v>8282</v>
      </c>
      <c r="O56">
        <v>0</v>
      </c>
      <c r="P56">
        <v>8</v>
      </c>
      <c r="Q56" s="10" t="s">
        <v>8334</v>
      </c>
      <c r="R56" s="10" t="s">
        <v>8335</v>
      </c>
      <c r="S56" s="14">
        <v>41974.704745370371</v>
      </c>
      <c r="T56" s="14">
        <v>42004.704745370371</v>
      </c>
    </row>
    <row r="57" spans="1:20" ht="30" x14ac:dyDescent="0.25">
      <c r="A57">
        <v>2424</v>
      </c>
      <c r="B57" s="3" t="s">
        <v>2425</v>
      </c>
      <c r="C57" s="3" t="s">
        <v>6534</v>
      </c>
      <c r="D57" s="6">
        <v>25000</v>
      </c>
      <c r="E57" s="8">
        <v>310</v>
      </c>
      <c r="F57" t="s">
        <v>8220</v>
      </c>
      <c r="G57" t="s">
        <v>8223</v>
      </c>
      <c r="H57" t="s">
        <v>8245</v>
      </c>
      <c r="I57">
        <v>1414445108</v>
      </c>
      <c r="J57">
        <v>1411853108</v>
      </c>
      <c r="K57" t="b">
        <v>0</v>
      </c>
      <c r="L57">
        <v>9</v>
      </c>
      <c r="M57" t="b">
        <v>0</v>
      </c>
      <c r="N57" t="s">
        <v>8282</v>
      </c>
      <c r="O57">
        <v>1</v>
      </c>
      <c r="P57">
        <v>34.44</v>
      </c>
      <c r="Q57" s="10" t="s">
        <v>8334</v>
      </c>
      <c r="R57" s="10" t="s">
        <v>8335</v>
      </c>
      <c r="S57" s="14">
        <v>41909.892453703702</v>
      </c>
      <c r="T57" s="14">
        <v>41939.892453703702</v>
      </c>
    </row>
    <row r="58" spans="1:20" ht="45" x14ac:dyDescent="0.25">
      <c r="A58">
        <v>2425</v>
      </c>
      <c r="B58" s="3" t="s">
        <v>2426</v>
      </c>
      <c r="C58" s="3" t="s">
        <v>6535</v>
      </c>
      <c r="D58" s="6">
        <v>3500</v>
      </c>
      <c r="E58" s="8">
        <v>1</v>
      </c>
      <c r="F58" t="s">
        <v>8220</v>
      </c>
      <c r="G58" t="s">
        <v>8223</v>
      </c>
      <c r="H58" t="s">
        <v>8245</v>
      </c>
      <c r="I58">
        <v>1464386640</v>
      </c>
      <c r="J58">
        <v>1463090149</v>
      </c>
      <c r="K58" t="b">
        <v>0</v>
      </c>
      <c r="L58">
        <v>1</v>
      </c>
      <c r="M58" t="b">
        <v>0</v>
      </c>
      <c r="N58" t="s">
        <v>8282</v>
      </c>
      <c r="O58">
        <v>0</v>
      </c>
      <c r="P58">
        <v>1</v>
      </c>
      <c r="Q58" s="10" t="s">
        <v>8334</v>
      </c>
      <c r="R58" s="10" t="s">
        <v>8335</v>
      </c>
      <c r="S58" s="14">
        <v>42502.913761574076</v>
      </c>
      <c r="T58" s="14">
        <v>42517.919444444444</v>
      </c>
    </row>
    <row r="59" spans="1:20" ht="45" x14ac:dyDescent="0.25">
      <c r="A59">
        <v>2426</v>
      </c>
      <c r="B59" s="3" t="s">
        <v>2427</v>
      </c>
      <c r="C59" s="3" t="s">
        <v>6536</v>
      </c>
      <c r="D59" s="6">
        <v>20000</v>
      </c>
      <c r="E59" s="8">
        <v>0</v>
      </c>
      <c r="F59" t="s">
        <v>8220</v>
      </c>
      <c r="G59" t="s">
        <v>8223</v>
      </c>
      <c r="H59" t="s">
        <v>8245</v>
      </c>
      <c r="I59">
        <v>1439006692</v>
      </c>
      <c r="J59">
        <v>1433822692</v>
      </c>
      <c r="K59" t="b">
        <v>0</v>
      </c>
      <c r="L59">
        <v>0</v>
      </c>
      <c r="M59" t="b">
        <v>0</v>
      </c>
      <c r="N59" t="s">
        <v>8282</v>
      </c>
      <c r="O59">
        <v>0</v>
      </c>
      <c r="P59">
        <v>0</v>
      </c>
      <c r="Q59" s="10" t="s">
        <v>8334</v>
      </c>
      <c r="R59" s="10" t="s">
        <v>8335</v>
      </c>
      <c r="S59" s="14">
        <v>42164.170046296291</v>
      </c>
      <c r="T59" s="14">
        <v>42224.170046296291</v>
      </c>
    </row>
    <row r="60" spans="1:20" ht="30" x14ac:dyDescent="0.25">
      <c r="A60">
        <v>2427</v>
      </c>
      <c r="B60" s="3" t="s">
        <v>2428</v>
      </c>
      <c r="C60" s="3" t="s">
        <v>6537</v>
      </c>
      <c r="D60" s="6">
        <v>50000</v>
      </c>
      <c r="E60" s="8">
        <v>1</v>
      </c>
      <c r="F60" t="s">
        <v>8220</v>
      </c>
      <c r="G60" t="s">
        <v>8223</v>
      </c>
      <c r="H60" t="s">
        <v>8245</v>
      </c>
      <c r="I60">
        <v>1458715133</v>
      </c>
      <c r="J60">
        <v>1455262733</v>
      </c>
      <c r="K60" t="b">
        <v>0</v>
      </c>
      <c r="L60">
        <v>1</v>
      </c>
      <c r="M60" t="b">
        <v>0</v>
      </c>
      <c r="N60" t="s">
        <v>8282</v>
      </c>
      <c r="O60">
        <v>0</v>
      </c>
      <c r="P60">
        <v>1</v>
      </c>
      <c r="Q60" s="10" t="s">
        <v>8334</v>
      </c>
      <c r="R60" s="10" t="s">
        <v>8335</v>
      </c>
      <c r="S60" s="14">
        <v>42412.318668981476</v>
      </c>
      <c r="T60" s="14">
        <v>42452.277002314819</v>
      </c>
    </row>
    <row r="61" spans="1:20" ht="30" x14ac:dyDescent="0.25">
      <c r="A61">
        <v>2428</v>
      </c>
      <c r="B61" s="3" t="s">
        <v>2429</v>
      </c>
      <c r="C61" s="3" t="s">
        <v>6538</v>
      </c>
      <c r="D61" s="6">
        <v>35000</v>
      </c>
      <c r="E61" s="8">
        <v>1</v>
      </c>
      <c r="F61" t="s">
        <v>8220</v>
      </c>
      <c r="G61" t="s">
        <v>8223</v>
      </c>
      <c r="H61" t="s">
        <v>8245</v>
      </c>
      <c r="I61">
        <v>1426182551</v>
      </c>
      <c r="J61">
        <v>1423594151</v>
      </c>
      <c r="K61" t="b">
        <v>0</v>
      </c>
      <c r="L61">
        <v>1</v>
      </c>
      <c r="M61" t="b">
        <v>0</v>
      </c>
      <c r="N61" t="s">
        <v>8282</v>
      </c>
      <c r="O61">
        <v>0</v>
      </c>
      <c r="P61">
        <v>1</v>
      </c>
      <c r="Q61" s="10" t="s">
        <v>8334</v>
      </c>
      <c r="R61" s="10" t="s">
        <v>8335</v>
      </c>
      <c r="S61" s="14">
        <v>42045.784155092595</v>
      </c>
      <c r="T61" s="14">
        <v>42075.742488425924</v>
      </c>
    </row>
    <row r="62" spans="1:20" ht="45" x14ac:dyDescent="0.25">
      <c r="A62">
        <v>2430</v>
      </c>
      <c r="B62" s="3" t="s">
        <v>2431</v>
      </c>
      <c r="C62" s="3" t="s">
        <v>6540</v>
      </c>
      <c r="D62" s="6">
        <v>3000</v>
      </c>
      <c r="E62" s="8">
        <v>21</v>
      </c>
      <c r="F62" t="s">
        <v>8220</v>
      </c>
      <c r="G62" t="s">
        <v>8223</v>
      </c>
      <c r="H62" t="s">
        <v>8245</v>
      </c>
      <c r="I62">
        <v>1455246504</v>
      </c>
      <c r="J62">
        <v>1452654504</v>
      </c>
      <c r="K62" t="b">
        <v>0</v>
      </c>
      <c r="L62">
        <v>2</v>
      </c>
      <c r="M62" t="b">
        <v>0</v>
      </c>
      <c r="N62" t="s">
        <v>8282</v>
      </c>
      <c r="O62">
        <v>1</v>
      </c>
      <c r="P62">
        <v>10.5</v>
      </c>
      <c r="Q62" s="10" t="s">
        <v>8334</v>
      </c>
      <c r="R62" s="10" t="s">
        <v>8335</v>
      </c>
      <c r="S62" s="14">
        <v>42382.130833333329</v>
      </c>
      <c r="T62" s="14">
        <v>42412.130833333329</v>
      </c>
    </row>
    <row r="63" spans="1:20" ht="30" x14ac:dyDescent="0.25">
      <c r="A63">
        <v>2431</v>
      </c>
      <c r="B63" s="3" t="s">
        <v>2432</v>
      </c>
      <c r="C63" s="3" t="s">
        <v>6541</v>
      </c>
      <c r="D63" s="6">
        <v>100000</v>
      </c>
      <c r="E63" s="8">
        <v>2</v>
      </c>
      <c r="F63" t="s">
        <v>8220</v>
      </c>
      <c r="G63" t="s">
        <v>8223</v>
      </c>
      <c r="H63" t="s">
        <v>8245</v>
      </c>
      <c r="I63">
        <v>1467080613</v>
      </c>
      <c r="J63">
        <v>1461896613</v>
      </c>
      <c r="K63" t="b">
        <v>0</v>
      </c>
      <c r="L63">
        <v>2</v>
      </c>
      <c r="M63" t="b">
        <v>0</v>
      </c>
      <c r="N63" t="s">
        <v>8282</v>
      </c>
      <c r="O63">
        <v>0</v>
      </c>
      <c r="P63">
        <v>1</v>
      </c>
      <c r="Q63" s="10" t="s">
        <v>8334</v>
      </c>
      <c r="R63" s="10" t="s">
        <v>8335</v>
      </c>
      <c r="S63" s="14">
        <v>42489.099687499998</v>
      </c>
      <c r="T63" s="14">
        <v>42549.099687499998</v>
      </c>
    </row>
    <row r="64" spans="1:20" ht="30" x14ac:dyDescent="0.25">
      <c r="A64">
        <v>2432</v>
      </c>
      <c r="B64" s="3" t="s">
        <v>2433</v>
      </c>
      <c r="C64" s="3" t="s">
        <v>6542</v>
      </c>
      <c r="D64" s="6">
        <v>14000</v>
      </c>
      <c r="E64" s="8">
        <v>2</v>
      </c>
      <c r="F64" t="s">
        <v>8220</v>
      </c>
      <c r="G64" t="s">
        <v>8223</v>
      </c>
      <c r="H64" t="s">
        <v>8245</v>
      </c>
      <c r="I64">
        <v>1425791697</v>
      </c>
      <c r="J64">
        <v>1423199697</v>
      </c>
      <c r="K64" t="b">
        <v>0</v>
      </c>
      <c r="L64">
        <v>2</v>
      </c>
      <c r="M64" t="b">
        <v>0</v>
      </c>
      <c r="N64" t="s">
        <v>8282</v>
      </c>
      <c r="O64">
        <v>0</v>
      </c>
      <c r="P64">
        <v>1</v>
      </c>
      <c r="Q64" s="10" t="s">
        <v>8334</v>
      </c>
      <c r="R64" s="10" t="s">
        <v>8335</v>
      </c>
      <c r="S64" s="14">
        <v>42041.218715277777</v>
      </c>
      <c r="T64" s="14">
        <v>42071.218715277777</v>
      </c>
    </row>
    <row r="65" spans="1:20" ht="45" x14ac:dyDescent="0.25">
      <c r="A65">
        <v>2433</v>
      </c>
      <c r="B65" s="3" t="s">
        <v>2434</v>
      </c>
      <c r="C65" s="3" t="s">
        <v>6543</v>
      </c>
      <c r="D65" s="6">
        <v>10000</v>
      </c>
      <c r="E65" s="8">
        <v>0</v>
      </c>
      <c r="F65" t="s">
        <v>8220</v>
      </c>
      <c r="G65" t="s">
        <v>8223</v>
      </c>
      <c r="H65" t="s">
        <v>8245</v>
      </c>
      <c r="I65">
        <v>1456608943</v>
      </c>
      <c r="J65">
        <v>1454016943</v>
      </c>
      <c r="K65" t="b">
        <v>0</v>
      </c>
      <c r="L65">
        <v>0</v>
      </c>
      <c r="M65" t="b">
        <v>0</v>
      </c>
      <c r="N65" t="s">
        <v>8282</v>
      </c>
      <c r="O65">
        <v>0</v>
      </c>
      <c r="P65">
        <v>0</v>
      </c>
      <c r="Q65" s="10" t="s">
        <v>8334</v>
      </c>
      <c r="R65" s="10" t="s">
        <v>8335</v>
      </c>
      <c r="S65" s="14">
        <v>42397.89980324074</v>
      </c>
      <c r="T65" s="14">
        <v>42427.89980324074</v>
      </c>
    </row>
    <row r="66" spans="1:20" ht="45" x14ac:dyDescent="0.25">
      <c r="A66">
        <v>2434</v>
      </c>
      <c r="B66" s="3" t="s">
        <v>2435</v>
      </c>
      <c r="C66" s="3" t="s">
        <v>6544</v>
      </c>
      <c r="D66" s="6">
        <v>20000</v>
      </c>
      <c r="E66" s="8">
        <v>26</v>
      </c>
      <c r="F66" t="s">
        <v>8220</v>
      </c>
      <c r="G66" t="s">
        <v>8223</v>
      </c>
      <c r="H66" t="s">
        <v>8245</v>
      </c>
      <c r="I66">
        <v>1438662474</v>
      </c>
      <c r="J66">
        <v>1435206474</v>
      </c>
      <c r="K66" t="b">
        <v>0</v>
      </c>
      <c r="L66">
        <v>2</v>
      </c>
      <c r="M66" t="b">
        <v>0</v>
      </c>
      <c r="N66" t="s">
        <v>8282</v>
      </c>
      <c r="O66">
        <v>0</v>
      </c>
      <c r="P66">
        <v>13</v>
      </c>
      <c r="Q66" s="10" t="s">
        <v>8334</v>
      </c>
      <c r="R66" s="10" t="s">
        <v>8335</v>
      </c>
      <c r="S66" s="14">
        <v>42180.18604166666</v>
      </c>
      <c r="T66" s="14">
        <v>42220.18604166666</v>
      </c>
    </row>
    <row r="67" spans="1:20" ht="45" x14ac:dyDescent="0.25">
      <c r="A67">
        <v>2437</v>
      </c>
      <c r="B67" s="3" t="s">
        <v>2438</v>
      </c>
      <c r="C67" s="3" t="s">
        <v>6547</v>
      </c>
      <c r="D67" s="6">
        <v>8000</v>
      </c>
      <c r="E67" s="8">
        <v>0</v>
      </c>
      <c r="F67" t="s">
        <v>8220</v>
      </c>
      <c r="G67" t="s">
        <v>8223</v>
      </c>
      <c r="H67" t="s">
        <v>8245</v>
      </c>
      <c r="I67">
        <v>1426615200</v>
      </c>
      <c r="J67">
        <v>1422400188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10" t="s">
        <v>8334</v>
      </c>
      <c r="R67" s="10" t="s">
        <v>8335</v>
      </c>
      <c r="S67" s="14">
        <v>42031.965138888889</v>
      </c>
      <c r="T67" s="14">
        <v>42080.75</v>
      </c>
    </row>
    <row r="68" spans="1:20" ht="45" x14ac:dyDescent="0.25">
      <c r="A68">
        <v>2438</v>
      </c>
      <c r="B68" s="3" t="s">
        <v>2439</v>
      </c>
      <c r="C68" s="3" t="s">
        <v>6548</v>
      </c>
      <c r="D68" s="6">
        <v>15000</v>
      </c>
      <c r="E68" s="8">
        <v>50</v>
      </c>
      <c r="F68" t="s">
        <v>8220</v>
      </c>
      <c r="G68" t="s">
        <v>8223</v>
      </c>
      <c r="H68" t="s">
        <v>8245</v>
      </c>
      <c r="I68">
        <v>1449529062</v>
      </c>
      <c r="J68">
        <v>1444341462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50</v>
      </c>
      <c r="Q68" s="10" t="s">
        <v>8334</v>
      </c>
      <c r="R68" s="10" t="s">
        <v>8335</v>
      </c>
      <c r="S68" s="14">
        <v>42285.91506944444</v>
      </c>
      <c r="T68" s="14">
        <v>42345.956736111111</v>
      </c>
    </row>
    <row r="69" spans="1:20" ht="45" x14ac:dyDescent="0.25">
      <c r="A69">
        <v>2439</v>
      </c>
      <c r="B69" s="3" t="s">
        <v>2440</v>
      </c>
      <c r="C69" s="3" t="s">
        <v>6549</v>
      </c>
      <c r="D69" s="6">
        <v>10000</v>
      </c>
      <c r="E69" s="8">
        <v>0</v>
      </c>
      <c r="F69" t="s">
        <v>8220</v>
      </c>
      <c r="G69" t="s">
        <v>8223</v>
      </c>
      <c r="H69" t="s">
        <v>8245</v>
      </c>
      <c r="I69">
        <v>1445197129</v>
      </c>
      <c r="J69">
        <v>1442605129</v>
      </c>
      <c r="K69" t="b">
        <v>0</v>
      </c>
      <c r="L69">
        <v>0</v>
      </c>
      <c r="M69" t="b">
        <v>0</v>
      </c>
      <c r="N69" t="s">
        <v>8282</v>
      </c>
      <c r="O69">
        <v>0</v>
      </c>
      <c r="P69">
        <v>0</v>
      </c>
      <c r="Q69" s="10" t="s">
        <v>8334</v>
      </c>
      <c r="R69" s="10" t="s">
        <v>8335</v>
      </c>
      <c r="S69" s="14">
        <v>42265.818622685183</v>
      </c>
      <c r="T69" s="14">
        <v>42295.818622685183</v>
      </c>
    </row>
    <row r="70" spans="1:20" ht="45" x14ac:dyDescent="0.25">
      <c r="A70">
        <v>2581</v>
      </c>
      <c r="B70" s="3" t="s">
        <v>2581</v>
      </c>
      <c r="C70" s="3" t="s">
        <v>6691</v>
      </c>
      <c r="D70" s="6">
        <v>5000</v>
      </c>
      <c r="E70" s="8">
        <v>530</v>
      </c>
      <c r="F70" t="s">
        <v>8220</v>
      </c>
      <c r="G70" t="s">
        <v>8223</v>
      </c>
      <c r="H70" t="s">
        <v>8245</v>
      </c>
      <c r="I70">
        <v>1447689898</v>
      </c>
      <c r="J70">
        <v>1445094298</v>
      </c>
      <c r="K70" t="b">
        <v>0</v>
      </c>
      <c r="L70">
        <v>11</v>
      </c>
      <c r="M70" t="b">
        <v>0</v>
      </c>
      <c r="N70" t="s">
        <v>8282</v>
      </c>
      <c r="O70">
        <v>11</v>
      </c>
      <c r="P70">
        <v>48.18</v>
      </c>
      <c r="Q70" s="10" t="s">
        <v>8334</v>
      </c>
      <c r="R70" s="10" t="s">
        <v>8335</v>
      </c>
      <c r="S70" s="14">
        <v>42294.628449074073</v>
      </c>
      <c r="T70" s="14">
        <v>42324.670115740737</v>
      </c>
    </row>
    <row r="71" spans="1:20" ht="30" x14ac:dyDescent="0.25">
      <c r="A71">
        <v>2582</v>
      </c>
      <c r="B71" s="3" t="s">
        <v>2582</v>
      </c>
      <c r="C71" s="3" t="s">
        <v>6692</v>
      </c>
      <c r="D71" s="6">
        <v>90000</v>
      </c>
      <c r="E71" s="8">
        <v>1</v>
      </c>
      <c r="F71" t="s">
        <v>8220</v>
      </c>
      <c r="G71" t="s">
        <v>8223</v>
      </c>
      <c r="H71" t="s">
        <v>8245</v>
      </c>
      <c r="I71">
        <v>1477784634</v>
      </c>
      <c r="J71">
        <v>1475192634</v>
      </c>
      <c r="K71" t="b">
        <v>0</v>
      </c>
      <c r="L71">
        <v>1</v>
      </c>
      <c r="M71" t="b">
        <v>0</v>
      </c>
      <c r="N71" t="s">
        <v>8282</v>
      </c>
      <c r="O71">
        <v>0</v>
      </c>
      <c r="P71">
        <v>1</v>
      </c>
      <c r="Q71" s="10" t="s">
        <v>8334</v>
      </c>
      <c r="R71" s="10" t="s">
        <v>8335</v>
      </c>
      <c r="S71" s="14">
        <v>42642.988819444443</v>
      </c>
      <c r="T71" s="14">
        <v>42672.988819444443</v>
      </c>
    </row>
    <row r="72" spans="1:20" ht="30" x14ac:dyDescent="0.25">
      <c r="A72">
        <v>2583</v>
      </c>
      <c r="B72" s="3" t="s">
        <v>2583</v>
      </c>
      <c r="C72" s="3" t="s">
        <v>6693</v>
      </c>
      <c r="D72" s="6">
        <v>1000</v>
      </c>
      <c r="E72" s="8">
        <v>5</v>
      </c>
      <c r="F72" t="s">
        <v>8220</v>
      </c>
      <c r="G72" t="s">
        <v>8223</v>
      </c>
      <c r="H72" t="s">
        <v>8245</v>
      </c>
      <c r="I72">
        <v>1426526880</v>
      </c>
      <c r="J72">
        <v>1421346480</v>
      </c>
      <c r="K72" t="b">
        <v>0</v>
      </c>
      <c r="L72">
        <v>5</v>
      </c>
      <c r="M72" t="b">
        <v>0</v>
      </c>
      <c r="N72" t="s">
        <v>8282</v>
      </c>
      <c r="O72">
        <v>1</v>
      </c>
      <c r="P72">
        <v>1</v>
      </c>
      <c r="Q72" s="10" t="s">
        <v>8334</v>
      </c>
      <c r="R72" s="10" t="s">
        <v>8335</v>
      </c>
      <c r="S72" s="14">
        <v>42019.76944444445</v>
      </c>
      <c r="T72" s="14">
        <v>42079.727777777778</v>
      </c>
    </row>
    <row r="73" spans="1:20" ht="30" x14ac:dyDescent="0.25">
      <c r="A73">
        <v>2584</v>
      </c>
      <c r="B73" s="3" t="s">
        <v>2584</v>
      </c>
      <c r="C73" s="3" t="s">
        <v>6694</v>
      </c>
      <c r="D73" s="6">
        <v>10000</v>
      </c>
      <c r="E73" s="8">
        <v>0</v>
      </c>
      <c r="F73" t="s">
        <v>8220</v>
      </c>
      <c r="G73" t="s">
        <v>8223</v>
      </c>
      <c r="H73" t="s">
        <v>8245</v>
      </c>
      <c r="I73">
        <v>1434341369</v>
      </c>
      <c r="J73">
        <v>1431749369</v>
      </c>
      <c r="K73" t="b">
        <v>0</v>
      </c>
      <c r="L73">
        <v>0</v>
      </c>
      <c r="M73" t="b">
        <v>0</v>
      </c>
      <c r="N73" t="s">
        <v>8282</v>
      </c>
      <c r="O73">
        <v>0</v>
      </c>
      <c r="P73">
        <v>0</v>
      </c>
      <c r="Q73" s="10" t="s">
        <v>8334</v>
      </c>
      <c r="R73" s="10" t="s">
        <v>8335</v>
      </c>
      <c r="S73" s="14">
        <v>42140.173252314817</v>
      </c>
      <c r="T73" s="14">
        <v>42170.173252314817</v>
      </c>
    </row>
    <row r="74" spans="1:20" ht="45" x14ac:dyDescent="0.25">
      <c r="A74">
        <v>2585</v>
      </c>
      <c r="B74" s="3" t="s">
        <v>2585</v>
      </c>
      <c r="C74" s="3" t="s">
        <v>6695</v>
      </c>
      <c r="D74" s="6">
        <v>30000</v>
      </c>
      <c r="E74" s="8">
        <v>50</v>
      </c>
      <c r="F74" t="s">
        <v>8220</v>
      </c>
      <c r="G74" t="s">
        <v>8223</v>
      </c>
      <c r="H74" t="s">
        <v>8245</v>
      </c>
      <c r="I74">
        <v>1404601632</v>
      </c>
      <c r="J74">
        <v>1402009632</v>
      </c>
      <c r="K74" t="b">
        <v>0</v>
      </c>
      <c r="L74">
        <v>1</v>
      </c>
      <c r="M74" t="b">
        <v>0</v>
      </c>
      <c r="N74" t="s">
        <v>8282</v>
      </c>
      <c r="O74">
        <v>0</v>
      </c>
      <c r="P74">
        <v>50</v>
      </c>
      <c r="Q74" s="10" t="s">
        <v>8334</v>
      </c>
      <c r="R74" s="10" t="s">
        <v>8335</v>
      </c>
      <c r="S74" s="14">
        <v>41795.963333333333</v>
      </c>
      <c r="T74" s="14">
        <v>41825.963333333333</v>
      </c>
    </row>
    <row r="75" spans="1:20" ht="45" x14ac:dyDescent="0.25">
      <c r="A75">
        <v>2587</v>
      </c>
      <c r="B75" s="3" t="s">
        <v>2587</v>
      </c>
      <c r="C75" s="3" t="s">
        <v>6697</v>
      </c>
      <c r="D75" s="6">
        <v>50000</v>
      </c>
      <c r="E75" s="8">
        <v>1217</v>
      </c>
      <c r="F75" t="s">
        <v>8220</v>
      </c>
      <c r="G75" t="s">
        <v>8223</v>
      </c>
      <c r="H75" t="s">
        <v>8245</v>
      </c>
      <c r="I75">
        <v>1451491953</v>
      </c>
      <c r="J75">
        <v>1448899953</v>
      </c>
      <c r="K75" t="b">
        <v>0</v>
      </c>
      <c r="L75">
        <v>6</v>
      </c>
      <c r="M75" t="b">
        <v>0</v>
      </c>
      <c r="N75" t="s">
        <v>8282</v>
      </c>
      <c r="O75">
        <v>2</v>
      </c>
      <c r="P75">
        <v>202.83</v>
      </c>
      <c r="Q75" s="10" t="s">
        <v>8334</v>
      </c>
      <c r="R75" s="10" t="s">
        <v>8335</v>
      </c>
      <c r="S75" s="14">
        <v>42338.675381944442</v>
      </c>
      <c r="T75" s="14">
        <v>42368.675381944442</v>
      </c>
    </row>
    <row r="76" spans="1:20" ht="45" x14ac:dyDescent="0.25">
      <c r="A76">
        <v>2588</v>
      </c>
      <c r="B76" s="3" t="s">
        <v>2588</v>
      </c>
      <c r="C76" s="3" t="s">
        <v>6698</v>
      </c>
      <c r="D76" s="6">
        <v>6000</v>
      </c>
      <c r="E76" s="8">
        <v>233</v>
      </c>
      <c r="F76" t="s">
        <v>8220</v>
      </c>
      <c r="G76" t="s">
        <v>8223</v>
      </c>
      <c r="H76" t="s">
        <v>8245</v>
      </c>
      <c r="I76">
        <v>1427807640</v>
      </c>
      <c r="J76">
        <v>1423325626</v>
      </c>
      <c r="K76" t="b">
        <v>0</v>
      </c>
      <c r="L76">
        <v>8</v>
      </c>
      <c r="M76" t="b">
        <v>0</v>
      </c>
      <c r="N76" t="s">
        <v>8282</v>
      </c>
      <c r="O76">
        <v>4</v>
      </c>
      <c r="P76">
        <v>29.13</v>
      </c>
      <c r="Q76" s="10" t="s">
        <v>8334</v>
      </c>
      <c r="R76" s="10" t="s">
        <v>8335</v>
      </c>
      <c r="S76" s="14">
        <v>42042.676226851851</v>
      </c>
      <c r="T76" s="14">
        <v>42094.551388888889</v>
      </c>
    </row>
    <row r="77" spans="1:20" ht="45" x14ac:dyDescent="0.25">
      <c r="A77">
        <v>2591</v>
      </c>
      <c r="B77" s="3" t="s">
        <v>2591</v>
      </c>
      <c r="C77" s="3" t="s">
        <v>6701</v>
      </c>
      <c r="D77" s="6">
        <v>1500</v>
      </c>
      <c r="E77" s="8">
        <v>26</v>
      </c>
      <c r="F77" t="s">
        <v>8220</v>
      </c>
      <c r="G77" t="s">
        <v>8223</v>
      </c>
      <c r="H77" t="s">
        <v>8245</v>
      </c>
      <c r="I77">
        <v>1457901924</v>
      </c>
      <c r="J77">
        <v>1452721524</v>
      </c>
      <c r="K77" t="b">
        <v>0</v>
      </c>
      <c r="L77">
        <v>2</v>
      </c>
      <c r="M77" t="b">
        <v>0</v>
      </c>
      <c r="N77" t="s">
        <v>8282</v>
      </c>
      <c r="O77">
        <v>2</v>
      </c>
      <c r="P77">
        <v>13</v>
      </c>
      <c r="Q77" s="10" t="s">
        <v>8334</v>
      </c>
      <c r="R77" s="10" t="s">
        <v>8335</v>
      </c>
      <c r="S77" s="14">
        <v>42382.906527777777</v>
      </c>
      <c r="T77" s="14">
        <v>42442.864861111113</v>
      </c>
    </row>
    <row r="78" spans="1:20" ht="45" x14ac:dyDescent="0.25">
      <c r="A78">
        <v>2592</v>
      </c>
      <c r="B78" s="3" t="s">
        <v>2592</v>
      </c>
      <c r="C78" s="3" t="s">
        <v>6702</v>
      </c>
      <c r="D78" s="6">
        <v>30000</v>
      </c>
      <c r="E78" s="8">
        <v>50</v>
      </c>
      <c r="F78" t="s">
        <v>8220</v>
      </c>
      <c r="G78" t="s">
        <v>8223</v>
      </c>
      <c r="H78" t="s">
        <v>8245</v>
      </c>
      <c r="I78">
        <v>1412536421</v>
      </c>
      <c r="J78">
        <v>1409944421</v>
      </c>
      <c r="K78" t="b">
        <v>0</v>
      </c>
      <c r="L78">
        <v>1</v>
      </c>
      <c r="M78" t="b">
        <v>0</v>
      </c>
      <c r="N78" t="s">
        <v>8282</v>
      </c>
      <c r="O78">
        <v>0</v>
      </c>
      <c r="P78">
        <v>50</v>
      </c>
      <c r="Q78" s="10" t="s">
        <v>8334</v>
      </c>
      <c r="R78" s="10" t="s">
        <v>8335</v>
      </c>
      <c r="S78" s="14">
        <v>41887.801168981481</v>
      </c>
      <c r="T78" s="14">
        <v>41917.801168981481</v>
      </c>
    </row>
    <row r="79" spans="1:20" ht="45" x14ac:dyDescent="0.25">
      <c r="A79">
        <v>2593</v>
      </c>
      <c r="B79" s="3" t="s">
        <v>2593</v>
      </c>
      <c r="C79" s="3" t="s">
        <v>6703</v>
      </c>
      <c r="D79" s="6">
        <v>10000</v>
      </c>
      <c r="E79" s="8">
        <v>0</v>
      </c>
      <c r="F79" t="s">
        <v>8220</v>
      </c>
      <c r="G79" t="s">
        <v>8223</v>
      </c>
      <c r="H79" t="s">
        <v>8245</v>
      </c>
      <c r="I79">
        <v>1429993026</v>
      </c>
      <c r="J79">
        <v>1427401026</v>
      </c>
      <c r="K79" t="b">
        <v>0</v>
      </c>
      <c r="L79">
        <v>0</v>
      </c>
      <c r="M79" t="b">
        <v>0</v>
      </c>
      <c r="N79" t="s">
        <v>8282</v>
      </c>
      <c r="O79">
        <v>0</v>
      </c>
      <c r="P79">
        <v>0</v>
      </c>
      <c r="Q79" s="10" t="s">
        <v>8334</v>
      </c>
      <c r="R79" s="10" t="s">
        <v>8335</v>
      </c>
      <c r="S79" s="14">
        <v>42089.84520833334</v>
      </c>
      <c r="T79" s="14">
        <v>42119.84520833334</v>
      </c>
    </row>
    <row r="80" spans="1:20" ht="45" x14ac:dyDescent="0.25">
      <c r="A80">
        <v>2594</v>
      </c>
      <c r="B80" s="3" t="s">
        <v>2594</v>
      </c>
      <c r="C80" s="3" t="s">
        <v>6704</v>
      </c>
      <c r="D80" s="6">
        <v>80000</v>
      </c>
      <c r="E80" s="8">
        <v>1</v>
      </c>
      <c r="F80" t="s">
        <v>8220</v>
      </c>
      <c r="G80" t="s">
        <v>8223</v>
      </c>
      <c r="H80" t="s">
        <v>8245</v>
      </c>
      <c r="I80">
        <v>1407453228</v>
      </c>
      <c r="J80">
        <v>1404861228</v>
      </c>
      <c r="K80" t="b">
        <v>0</v>
      </c>
      <c r="L80">
        <v>1</v>
      </c>
      <c r="M80" t="b">
        <v>0</v>
      </c>
      <c r="N80" t="s">
        <v>8282</v>
      </c>
      <c r="O80">
        <v>0</v>
      </c>
      <c r="P80">
        <v>1</v>
      </c>
      <c r="Q80" s="10" t="s">
        <v>8334</v>
      </c>
      <c r="R80" s="10" t="s">
        <v>8335</v>
      </c>
      <c r="S80" s="14">
        <v>41828.967916666668</v>
      </c>
      <c r="T80" s="14">
        <v>41858.967916666668</v>
      </c>
    </row>
    <row r="81" spans="1:20" ht="30" x14ac:dyDescent="0.25">
      <c r="A81">
        <v>2595</v>
      </c>
      <c r="B81" s="3" t="s">
        <v>2595</v>
      </c>
      <c r="C81" s="3" t="s">
        <v>6705</v>
      </c>
      <c r="D81" s="6">
        <v>15000</v>
      </c>
      <c r="E81" s="8">
        <v>1825</v>
      </c>
      <c r="F81" t="s">
        <v>8220</v>
      </c>
      <c r="G81" t="s">
        <v>8223</v>
      </c>
      <c r="H81" t="s">
        <v>8245</v>
      </c>
      <c r="I81">
        <v>1487915500</v>
      </c>
      <c r="J81">
        <v>1485323500</v>
      </c>
      <c r="K81" t="b">
        <v>0</v>
      </c>
      <c r="L81">
        <v>19</v>
      </c>
      <c r="M81" t="b">
        <v>0</v>
      </c>
      <c r="N81" t="s">
        <v>8282</v>
      </c>
      <c r="O81">
        <v>12</v>
      </c>
      <c r="P81">
        <v>96.05</v>
      </c>
      <c r="Q81" s="10" t="s">
        <v>8334</v>
      </c>
      <c r="R81" s="10" t="s">
        <v>8335</v>
      </c>
      <c r="S81" s="14">
        <v>42760.244212962964</v>
      </c>
      <c r="T81" s="14">
        <v>42790.244212962964</v>
      </c>
    </row>
    <row r="82" spans="1:20" ht="30" x14ac:dyDescent="0.25">
      <c r="A82">
        <v>2598</v>
      </c>
      <c r="B82" s="3" t="s">
        <v>2598</v>
      </c>
      <c r="C82" s="3" t="s">
        <v>6708</v>
      </c>
      <c r="D82" s="6">
        <v>3000</v>
      </c>
      <c r="E82" s="8">
        <v>1170</v>
      </c>
      <c r="F82" t="s">
        <v>8220</v>
      </c>
      <c r="G82" t="s">
        <v>8223</v>
      </c>
      <c r="H82" t="s">
        <v>8245</v>
      </c>
      <c r="I82">
        <v>1443039001</v>
      </c>
      <c r="J82">
        <v>1440447001</v>
      </c>
      <c r="K82" t="b">
        <v>0</v>
      </c>
      <c r="L82">
        <v>14</v>
      </c>
      <c r="M82" t="b">
        <v>0</v>
      </c>
      <c r="N82" t="s">
        <v>8282</v>
      </c>
      <c r="O82">
        <v>39</v>
      </c>
      <c r="P82">
        <v>83.57</v>
      </c>
      <c r="Q82" s="10" t="s">
        <v>8334</v>
      </c>
      <c r="R82" s="10" t="s">
        <v>8335</v>
      </c>
      <c r="S82" s="14">
        <v>42240.840289351851</v>
      </c>
      <c r="T82" s="14">
        <v>42270.840289351851</v>
      </c>
    </row>
    <row r="83" spans="1:20" ht="30" x14ac:dyDescent="0.25">
      <c r="A83">
        <v>2599</v>
      </c>
      <c r="B83" s="3" t="s">
        <v>2599</v>
      </c>
      <c r="C83" s="3" t="s">
        <v>6709</v>
      </c>
      <c r="D83" s="6">
        <v>9041</v>
      </c>
      <c r="E83" s="8">
        <v>90</v>
      </c>
      <c r="F83" t="s">
        <v>8220</v>
      </c>
      <c r="G83" t="s">
        <v>8223</v>
      </c>
      <c r="H83" t="s">
        <v>8245</v>
      </c>
      <c r="I83">
        <v>1407089147</v>
      </c>
      <c r="J83">
        <v>1403201147</v>
      </c>
      <c r="K83" t="b">
        <v>0</v>
      </c>
      <c r="L83">
        <v>5</v>
      </c>
      <c r="M83" t="b">
        <v>0</v>
      </c>
      <c r="N83" t="s">
        <v>8282</v>
      </c>
      <c r="O83">
        <v>1</v>
      </c>
      <c r="P83">
        <v>18</v>
      </c>
      <c r="Q83" s="10" t="s">
        <v>8334</v>
      </c>
      <c r="R83" s="10" t="s">
        <v>8335</v>
      </c>
      <c r="S83" s="14">
        <v>41809.754016203704</v>
      </c>
      <c r="T83" s="14">
        <v>41854.754016203704</v>
      </c>
    </row>
    <row r="84" spans="1:20" ht="30" x14ac:dyDescent="0.25">
      <c r="A84">
        <v>2600</v>
      </c>
      <c r="B84" s="3" t="s">
        <v>2600</v>
      </c>
      <c r="C84" s="3" t="s">
        <v>6710</v>
      </c>
      <c r="D84" s="6">
        <v>50000</v>
      </c>
      <c r="E84" s="8">
        <v>3466</v>
      </c>
      <c r="F84" t="s">
        <v>8220</v>
      </c>
      <c r="G84" t="s">
        <v>8223</v>
      </c>
      <c r="H84" t="s">
        <v>8245</v>
      </c>
      <c r="I84">
        <v>1458938200</v>
      </c>
      <c r="J84">
        <v>1453757800</v>
      </c>
      <c r="K84" t="b">
        <v>0</v>
      </c>
      <c r="L84">
        <v>30</v>
      </c>
      <c r="M84" t="b">
        <v>0</v>
      </c>
      <c r="N84" t="s">
        <v>8282</v>
      </c>
      <c r="O84">
        <v>7</v>
      </c>
      <c r="P84">
        <v>115.53</v>
      </c>
      <c r="Q84" s="10" t="s">
        <v>8334</v>
      </c>
      <c r="R84" s="10" t="s">
        <v>8335</v>
      </c>
      <c r="S84" s="14">
        <v>42394.900462962964</v>
      </c>
      <c r="T84" s="14">
        <v>42454.858796296292</v>
      </c>
    </row>
    <row r="85" spans="1:20" ht="45" x14ac:dyDescent="0.25">
      <c r="A85">
        <v>2681</v>
      </c>
      <c r="B85" s="3" t="s">
        <v>2681</v>
      </c>
      <c r="C85" s="3" t="s">
        <v>6791</v>
      </c>
      <c r="D85" s="6">
        <v>8000</v>
      </c>
      <c r="E85" s="8">
        <v>55</v>
      </c>
      <c r="F85" t="s">
        <v>8220</v>
      </c>
      <c r="G85" t="s">
        <v>8223</v>
      </c>
      <c r="H85" t="s">
        <v>8245</v>
      </c>
      <c r="I85">
        <v>1405027750</v>
      </c>
      <c r="J85">
        <v>1402867750</v>
      </c>
      <c r="K85" t="b">
        <v>0</v>
      </c>
      <c r="L85">
        <v>2</v>
      </c>
      <c r="M85" t="b">
        <v>0</v>
      </c>
      <c r="N85" t="s">
        <v>8282</v>
      </c>
      <c r="O85">
        <v>1</v>
      </c>
      <c r="P85">
        <v>27.5</v>
      </c>
      <c r="Q85" s="10" t="s">
        <v>8334</v>
      </c>
      <c r="R85" s="10" t="s">
        <v>8335</v>
      </c>
      <c r="S85" s="14">
        <v>41805.895254629628</v>
      </c>
      <c r="T85" s="14">
        <v>41830.895254629628</v>
      </c>
    </row>
    <row r="86" spans="1:20" ht="45" x14ac:dyDescent="0.25">
      <c r="A86">
        <v>2682</v>
      </c>
      <c r="B86" s="3" t="s">
        <v>2682</v>
      </c>
      <c r="C86" s="3" t="s">
        <v>6792</v>
      </c>
      <c r="D86" s="6">
        <v>6000</v>
      </c>
      <c r="E86" s="8">
        <v>1698</v>
      </c>
      <c r="F86" t="s">
        <v>8220</v>
      </c>
      <c r="G86" t="s">
        <v>8223</v>
      </c>
      <c r="H86" t="s">
        <v>8245</v>
      </c>
      <c r="I86">
        <v>1416635940</v>
      </c>
      <c r="J86">
        <v>1413838540</v>
      </c>
      <c r="K86" t="b">
        <v>0</v>
      </c>
      <c r="L86">
        <v>20</v>
      </c>
      <c r="M86" t="b">
        <v>0</v>
      </c>
      <c r="N86" t="s">
        <v>8282</v>
      </c>
      <c r="O86">
        <v>28</v>
      </c>
      <c r="P86">
        <v>84.9</v>
      </c>
      <c r="Q86" s="10" t="s">
        <v>8334</v>
      </c>
      <c r="R86" s="10" t="s">
        <v>8335</v>
      </c>
      <c r="S86" s="14">
        <v>41932.871990740743</v>
      </c>
      <c r="T86" s="14">
        <v>41965.249305555553</v>
      </c>
    </row>
    <row r="87" spans="1:20" ht="45" x14ac:dyDescent="0.25">
      <c r="A87">
        <v>2683</v>
      </c>
      <c r="B87" s="3" t="s">
        <v>2683</v>
      </c>
      <c r="C87" s="3" t="s">
        <v>6793</v>
      </c>
      <c r="D87" s="6">
        <v>15000</v>
      </c>
      <c r="E87" s="8">
        <v>36</v>
      </c>
      <c r="F87" t="s">
        <v>8220</v>
      </c>
      <c r="G87" t="s">
        <v>8223</v>
      </c>
      <c r="H87" t="s">
        <v>8245</v>
      </c>
      <c r="I87">
        <v>1425233240</v>
      </c>
      <c r="J87">
        <v>1422641240</v>
      </c>
      <c r="K87" t="b">
        <v>0</v>
      </c>
      <c r="L87">
        <v>3</v>
      </c>
      <c r="M87" t="b">
        <v>0</v>
      </c>
      <c r="N87" t="s">
        <v>8282</v>
      </c>
      <c r="O87">
        <v>0</v>
      </c>
      <c r="P87">
        <v>12</v>
      </c>
      <c r="Q87" s="10" t="s">
        <v>8334</v>
      </c>
      <c r="R87" s="10" t="s">
        <v>8335</v>
      </c>
      <c r="S87" s="14">
        <v>42034.75509259259</v>
      </c>
      <c r="T87" s="14">
        <v>42064.75509259259</v>
      </c>
    </row>
    <row r="88" spans="1:20" ht="45" x14ac:dyDescent="0.25">
      <c r="A88">
        <v>2684</v>
      </c>
      <c r="B88" s="3" t="s">
        <v>2684</v>
      </c>
      <c r="C88" s="3" t="s">
        <v>6794</v>
      </c>
      <c r="D88" s="6">
        <v>70000</v>
      </c>
      <c r="E88" s="8">
        <v>800</v>
      </c>
      <c r="F88" t="s">
        <v>8220</v>
      </c>
      <c r="G88" t="s">
        <v>8223</v>
      </c>
      <c r="H88" t="s">
        <v>8245</v>
      </c>
      <c r="I88">
        <v>1407621425</v>
      </c>
      <c r="J88">
        <v>1404165425</v>
      </c>
      <c r="K88" t="b">
        <v>0</v>
      </c>
      <c r="L88">
        <v>4</v>
      </c>
      <c r="M88" t="b">
        <v>0</v>
      </c>
      <c r="N88" t="s">
        <v>8282</v>
      </c>
      <c r="O88">
        <v>1</v>
      </c>
      <c r="P88">
        <v>200</v>
      </c>
      <c r="Q88" s="10" t="s">
        <v>8334</v>
      </c>
      <c r="R88" s="10" t="s">
        <v>8335</v>
      </c>
      <c r="S88" s="14">
        <v>41820.914641203701</v>
      </c>
      <c r="T88" s="14">
        <v>41860.914641203701</v>
      </c>
    </row>
    <row r="89" spans="1:20" ht="45" x14ac:dyDescent="0.25">
      <c r="A89">
        <v>2685</v>
      </c>
      <c r="B89" s="3" t="s">
        <v>2685</v>
      </c>
      <c r="C89" s="3" t="s">
        <v>6795</v>
      </c>
      <c r="D89" s="6">
        <v>50000</v>
      </c>
      <c r="E89" s="8">
        <v>10</v>
      </c>
      <c r="F89" t="s">
        <v>8220</v>
      </c>
      <c r="G89" t="s">
        <v>8223</v>
      </c>
      <c r="H89" t="s">
        <v>8245</v>
      </c>
      <c r="I89">
        <v>1430149330</v>
      </c>
      <c r="J89">
        <v>1424968930</v>
      </c>
      <c r="K89" t="b">
        <v>0</v>
      </c>
      <c r="L89">
        <v>1</v>
      </c>
      <c r="M89" t="b">
        <v>0</v>
      </c>
      <c r="N89" t="s">
        <v>8282</v>
      </c>
      <c r="O89">
        <v>0</v>
      </c>
      <c r="P89">
        <v>10</v>
      </c>
      <c r="Q89" s="10" t="s">
        <v>8334</v>
      </c>
      <c r="R89" s="10" t="s">
        <v>8335</v>
      </c>
      <c r="S89" s="14">
        <v>42061.69594907407</v>
      </c>
      <c r="T89" s="14">
        <v>42121.654282407413</v>
      </c>
    </row>
    <row r="90" spans="1:20" ht="45" x14ac:dyDescent="0.25">
      <c r="A90">
        <v>2686</v>
      </c>
      <c r="B90" s="3" t="s">
        <v>2686</v>
      </c>
      <c r="C90" s="3" t="s">
        <v>6796</v>
      </c>
      <c r="D90" s="6">
        <v>30000</v>
      </c>
      <c r="E90" s="8">
        <v>0</v>
      </c>
      <c r="F90" t="s">
        <v>8220</v>
      </c>
      <c r="G90" t="s">
        <v>8223</v>
      </c>
      <c r="H90" t="s">
        <v>8245</v>
      </c>
      <c r="I90">
        <v>1412119423</v>
      </c>
      <c r="J90">
        <v>1410391423</v>
      </c>
      <c r="K90" t="b">
        <v>0</v>
      </c>
      <c r="L90">
        <v>0</v>
      </c>
      <c r="M90" t="b">
        <v>0</v>
      </c>
      <c r="N90" t="s">
        <v>8282</v>
      </c>
      <c r="O90">
        <v>0</v>
      </c>
      <c r="P90">
        <v>0</v>
      </c>
      <c r="Q90" s="10" t="s">
        <v>8334</v>
      </c>
      <c r="R90" s="10" t="s">
        <v>8335</v>
      </c>
      <c r="S90" s="14">
        <v>41892.974803240737</v>
      </c>
      <c r="T90" s="14">
        <v>41912.974803240737</v>
      </c>
    </row>
    <row r="91" spans="1:20" ht="30" x14ac:dyDescent="0.25">
      <c r="A91">
        <v>2687</v>
      </c>
      <c r="B91" s="3" t="s">
        <v>2687</v>
      </c>
      <c r="C91" s="3" t="s">
        <v>6797</v>
      </c>
      <c r="D91" s="6">
        <v>15000</v>
      </c>
      <c r="E91" s="8">
        <v>0</v>
      </c>
      <c r="F91" t="s">
        <v>8220</v>
      </c>
      <c r="G91" t="s">
        <v>8223</v>
      </c>
      <c r="H91" t="s">
        <v>8245</v>
      </c>
      <c r="I91">
        <v>1435591318</v>
      </c>
      <c r="J91">
        <v>1432999318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10" t="s">
        <v>8334</v>
      </c>
      <c r="R91" s="10" t="s">
        <v>8335</v>
      </c>
      <c r="S91" s="14">
        <v>42154.64025462963</v>
      </c>
      <c r="T91" s="14">
        <v>42184.64025462963</v>
      </c>
    </row>
    <row r="92" spans="1:20" ht="30" x14ac:dyDescent="0.25">
      <c r="A92">
        <v>2688</v>
      </c>
      <c r="B92" s="3" t="s">
        <v>2688</v>
      </c>
      <c r="C92" s="3" t="s">
        <v>6798</v>
      </c>
      <c r="D92" s="6">
        <v>50000</v>
      </c>
      <c r="E92" s="8">
        <v>74</v>
      </c>
      <c r="F92" t="s">
        <v>8220</v>
      </c>
      <c r="G92" t="s">
        <v>8223</v>
      </c>
      <c r="H92" t="s">
        <v>8245</v>
      </c>
      <c r="I92">
        <v>1424746800</v>
      </c>
      <c r="J92">
        <v>1422067870</v>
      </c>
      <c r="K92" t="b">
        <v>0</v>
      </c>
      <c r="L92">
        <v>14</v>
      </c>
      <c r="M92" t="b">
        <v>0</v>
      </c>
      <c r="N92" t="s">
        <v>8282</v>
      </c>
      <c r="O92">
        <v>0</v>
      </c>
      <c r="P92">
        <v>5.29</v>
      </c>
      <c r="Q92" s="10" t="s">
        <v>8334</v>
      </c>
      <c r="R92" s="10" t="s">
        <v>8335</v>
      </c>
      <c r="S92" s="14">
        <v>42028.118865740747</v>
      </c>
      <c r="T92" s="14">
        <v>42059.125</v>
      </c>
    </row>
    <row r="93" spans="1:20" ht="45" x14ac:dyDescent="0.25">
      <c r="A93">
        <v>2689</v>
      </c>
      <c r="B93" s="3" t="s">
        <v>2689</v>
      </c>
      <c r="C93" s="3" t="s">
        <v>6799</v>
      </c>
      <c r="D93" s="6">
        <v>35000</v>
      </c>
      <c r="E93" s="8">
        <v>1</v>
      </c>
      <c r="F93" t="s">
        <v>8220</v>
      </c>
      <c r="G93" t="s">
        <v>8223</v>
      </c>
      <c r="H93" t="s">
        <v>8245</v>
      </c>
      <c r="I93">
        <v>1469919890</v>
      </c>
      <c r="J93">
        <v>1467327890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1</v>
      </c>
      <c r="Q93" s="10" t="s">
        <v>8334</v>
      </c>
      <c r="R93" s="10" t="s">
        <v>8335</v>
      </c>
      <c r="S93" s="14">
        <v>42551.961689814809</v>
      </c>
      <c r="T93" s="14">
        <v>42581.961689814809</v>
      </c>
    </row>
    <row r="94" spans="1:20" ht="45" x14ac:dyDescent="0.25">
      <c r="A94">
        <v>2690</v>
      </c>
      <c r="B94" s="3" t="s">
        <v>2690</v>
      </c>
      <c r="C94" s="3" t="s">
        <v>6800</v>
      </c>
      <c r="D94" s="6">
        <v>80000</v>
      </c>
      <c r="E94" s="8">
        <v>8586</v>
      </c>
      <c r="F94" t="s">
        <v>8220</v>
      </c>
      <c r="G94" t="s">
        <v>8223</v>
      </c>
      <c r="H94" t="s">
        <v>8245</v>
      </c>
      <c r="I94">
        <v>1433298676</v>
      </c>
      <c r="J94">
        <v>1429410676</v>
      </c>
      <c r="K94" t="b">
        <v>0</v>
      </c>
      <c r="L94">
        <v>118</v>
      </c>
      <c r="M94" t="b">
        <v>0</v>
      </c>
      <c r="N94" t="s">
        <v>8282</v>
      </c>
      <c r="O94">
        <v>11</v>
      </c>
      <c r="P94">
        <v>72.760000000000005</v>
      </c>
      <c r="Q94" s="10" t="s">
        <v>8334</v>
      </c>
      <c r="R94" s="10" t="s">
        <v>8335</v>
      </c>
      <c r="S94" s="14">
        <v>42113.105046296296</v>
      </c>
      <c r="T94" s="14">
        <v>42158.105046296296</v>
      </c>
    </row>
    <row r="95" spans="1:20" ht="45" x14ac:dyDescent="0.25">
      <c r="A95">
        <v>2692</v>
      </c>
      <c r="B95" s="3" t="s">
        <v>2692</v>
      </c>
      <c r="C95" s="3" t="s">
        <v>6802</v>
      </c>
      <c r="D95" s="6">
        <v>3500</v>
      </c>
      <c r="E95" s="8">
        <v>25</v>
      </c>
      <c r="F95" t="s">
        <v>8220</v>
      </c>
      <c r="G95" t="s">
        <v>8223</v>
      </c>
      <c r="H95" t="s">
        <v>8245</v>
      </c>
      <c r="I95">
        <v>1427266860</v>
      </c>
      <c r="J95">
        <v>1424678460</v>
      </c>
      <c r="K95" t="b">
        <v>0</v>
      </c>
      <c r="L95">
        <v>1</v>
      </c>
      <c r="M95" t="b">
        <v>0</v>
      </c>
      <c r="N95" t="s">
        <v>8282</v>
      </c>
      <c r="O95">
        <v>1</v>
      </c>
      <c r="P95">
        <v>25</v>
      </c>
      <c r="Q95" s="10" t="s">
        <v>8334</v>
      </c>
      <c r="R95" s="10" t="s">
        <v>8335</v>
      </c>
      <c r="S95" s="14">
        <v>42058.334027777775</v>
      </c>
      <c r="T95" s="14">
        <v>42088.292361111111</v>
      </c>
    </row>
    <row r="96" spans="1:20" ht="45" x14ac:dyDescent="0.25">
      <c r="A96">
        <v>2693</v>
      </c>
      <c r="B96" s="3" t="s">
        <v>2693</v>
      </c>
      <c r="C96" s="3" t="s">
        <v>6803</v>
      </c>
      <c r="D96" s="6">
        <v>5000</v>
      </c>
      <c r="E96" s="8">
        <v>40</v>
      </c>
      <c r="F96" t="s">
        <v>8220</v>
      </c>
      <c r="G96" t="s">
        <v>8223</v>
      </c>
      <c r="H96" t="s">
        <v>8245</v>
      </c>
      <c r="I96">
        <v>1407899966</v>
      </c>
      <c r="J96">
        <v>1405307966</v>
      </c>
      <c r="K96" t="b">
        <v>0</v>
      </c>
      <c r="L96">
        <v>3</v>
      </c>
      <c r="M96" t="b">
        <v>0</v>
      </c>
      <c r="N96" t="s">
        <v>8282</v>
      </c>
      <c r="O96">
        <v>1</v>
      </c>
      <c r="P96">
        <v>13.33</v>
      </c>
      <c r="Q96" s="10" t="s">
        <v>8334</v>
      </c>
      <c r="R96" s="10" t="s">
        <v>8335</v>
      </c>
      <c r="S96" s="14">
        <v>41834.138495370367</v>
      </c>
      <c r="T96" s="14">
        <v>41864.138495370367</v>
      </c>
    </row>
    <row r="97" spans="1:20" ht="45" x14ac:dyDescent="0.25">
      <c r="A97">
        <v>2694</v>
      </c>
      <c r="B97" s="3" t="s">
        <v>2694</v>
      </c>
      <c r="C97" s="3" t="s">
        <v>6804</v>
      </c>
      <c r="D97" s="6">
        <v>30000</v>
      </c>
      <c r="E97" s="8">
        <v>1</v>
      </c>
      <c r="F97" t="s">
        <v>8220</v>
      </c>
      <c r="G97" t="s">
        <v>8223</v>
      </c>
      <c r="H97" t="s">
        <v>8245</v>
      </c>
      <c r="I97">
        <v>1411701739</v>
      </c>
      <c r="J97">
        <v>1409109739</v>
      </c>
      <c r="K97" t="b">
        <v>0</v>
      </c>
      <c r="L97">
        <v>1</v>
      </c>
      <c r="M97" t="b">
        <v>0</v>
      </c>
      <c r="N97" t="s">
        <v>8282</v>
      </c>
      <c r="O97">
        <v>0</v>
      </c>
      <c r="P97">
        <v>1</v>
      </c>
      <c r="Q97" s="10" t="s">
        <v>8334</v>
      </c>
      <c r="R97" s="10" t="s">
        <v>8335</v>
      </c>
      <c r="S97" s="14">
        <v>41878.140497685185</v>
      </c>
      <c r="T97" s="14">
        <v>41908.140497685185</v>
      </c>
    </row>
    <row r="98" spans="1:20" ht="30" x14ac:dyDescent="0.25">
      <c r="A98">
        <v>2695</v>
      </c>
      <c r="B98" s="3" t="s">
        <v>2695</v>
      </c>
      <c r="C98" s="3" t="s">
        <v>6805</v>
      </c>
      <c r="D98" s="6">
        <v>15000</v>
      </c>
      <c r="E98" s="8">
        <v>71</v>
      </c>
      <c r="F98" t="s">
        <v>8220</v>
      </c>
      <c r="G98" t="s">
        <v>8223</v>
      </c>
      <c r="H98" t="s">
        <v>8245</v>
      </c>
      <c r="I98">
        <v>1428981718</v>
      </c>
      <c r="J98">
        <v>1423801318</v>
      </c>
      <c r="K98" t="b">
        <v>0</v>
      </c>
      <c r="L98">
        <v>3</v>
      </c>
      <c r="M98" t="b">
        <v>0</v>
      </c>
      <c r="N98" t="s">
        <v>8282</v>
      </c>
      <c r="O98">
        <v>0</v>
      </c>
      <c r="P98">
        <v>23.67</v>
      </c>
      <c r="Q98" s="10" t="s">
        <v>8334</v>
      </c>
      <c r="R98" s="10" t="s">
        <v>8335</v>
      </c>
      <c r="S98" s="14">
        <v>42048.181921296295</v>
      </c>
      <c r="T98" s="14">
        <v>42108.14025462963</v>
      </c>
    </row>
    <row r="99" spans="1:20" ht="45" x14ac:dyDescent="0.25">
      <c r="A99">
        <v>2696</v>
      </c>
      <c r="B99" s="3" t="s">
        <v>2696</v>
      </c>
      <c r="C99" s="3" t="s">
        <v>6806</v>
      </c>
      <c r="D99" s="6">
        <v>60000</v>
      </c>
      <c r="E99" s="8">
        <v>3390</v>
      </c>
      <c r="F99" t="s">
        <v>8220</v>
      </c>
      <c r="G99" t="s">
        <v>8223</v>
      </c>
      <c r="H99" t="s">
        <v>8245</v>
      </c>
      <c r="I99">
        <v>1419538560</v>
      </c>
      <c r="J99">
        <v>1416600960</v>
      </c>
      <c r="K99" t="b">
        <v>0</v>
      </c>
      <c r="L99">
        <v>38</v>
      </c>
      <c r="M99" t="b">
        <v>0</v>
      </c>
      <c r="N99" t="s">
        <v>8282</v>
      </c>
      <c r="O99">
        <v>6</v>
      </c>
      <c r="P99">
        <v>89.21</v>
      </c>
      <c r="Q99" s="10" t="s">
        <v>8334</v>
      </c>
      <c r="R99" s="10" t="s">
        <v>8335</v>
      </c>
      <c r="S99" s="14">
        <v>41964.844444444447</v>
      </c>
      <c r="T99" s="14">
        <v>41998.844444444447</v>
      </c>
    </row>
    <row r="100" spans="1:20" ht="45" x14ac:dyDescent="0.25">
      <c r="A100">
        <v>2697</v>
      </c>
      <c r="B100" s="3" t="s">
        <v>2697</v>
      </c>
      <c r="C100" s="3" t="s">
        <v>6807</v>
      </c>
      <c r="D100" s="6">
        <v>23000</v>
      </c>
      <c r="E100" s="8">
        <v>6061</v>
      </c>
      <c r="F100" t="s">
        <v>8220</v>
      </c>
      <c r="G100" t="s">
        <v>8223</v>
      </c>
      <c r="H100" t="s">
        <v>8245</v>
      </c>
      <c r="I100">
        <v>1438552800</v>
      </c>
      <c r="J100">
        <v>1435876423</v>
      </c>
      <c r="K100" t="b">
        <v>0</v>
      </c>
      <c r="L100">
        <v>52</v>
      </c>
      <c r="M100" t="b">
        <v>0</v>
      </c>
      <c r="N100" t="s">
        <v>8282</v>
      </c>
      <c r="O100">
        <v>26</v>
      </c>
      <c r="P100">
        <v>116.56</v>
      </c>
      <c r="Q100" s="10" t="s">
        <v>8334</v>
      </c>
      <c r="R100" s="10" t="s">
        <v>8335</v>
      </c>
      <c r="S100" s="14">
        <v>42187.940081018518</v>
      </c>
      <c r="T100" s="14">
        <v>42218.916666666672</v>
      </c>
    </row>
    <row r="101" spans="1:20" ht="45" x14ac:dyDescent="0.25">
      <c r="A101">
        <v>2698</v>
      </c>
      <c r="B101" s="3" t="s">
        <v>2698</v>
      </c>
      <c r="C101" s="3" t="s">
        <v>6808</v>
      </c>
      <c r="D101" s="6">
        <v>8000</v>
      </c>
      <c r="E101" s="8">
        <v>26.01</v>
      </c>
      <c r="F101" t="s">
        <v>8220</v>
      </c>
      <c r="G101" t="s">
        <v>8223</v>
      </c>
      <c r="H101" t="s">
        <v>8245</v>
      </c>
      <c r="I101">
        <v>1403904808</v>
      </c>
      <c r="J101">
        <v>1401312808</v>
      </c>
      <c r="K101" t="b">
        <v>0</v>
      </c>
      <c r="L101">
        <v>2</v>
      </c>
      <c r="M101" t="b">
        <v>0</v>
      </c>
      <c r="N101" t="s">
        <v>8282</v>
      </c>
      <c r="O101">
        <v>0</v>
      </c>
      <c r="P101">
        <v>13.01</v>
      </c>
      <c r="Q101" s="10" t="s">
        <v>8334</v>
      </c>
      <c r="R101" s="10" t="s">
        <v>8335</v>
      </c>
      <c r="S101" s="14">
        <v>41787.898240740738</v>
      </c>
      <c r="T101" s="14">
        <v>41817.898240740738</v>
      </c>
    </row>
    <row r="102" spans="1:20" ht="45" x14ac:dyDescent="0.25">
      <c r="A102">
        <v>2700</v>
      </c>
      <c r="B102" s="3" t="s">
        <v>2700</v>
      </c>
      <c r="C102" s="3" t="s">
        <v>6810</v>
      </c>
      <c r="D102" s="6">
        <v>9999</v>
      </c>
      <c r="E102" s="8">
        <v>70</v>
      </c>
      <c r="F102" t="s">
        <v>8220</v>
      </c>
      <c r="G102" t="s">
        <v>8223</v>
      </c>
      <c r="H102" t="s">
        <v>8245</v>
      </c>
      <c r="I102">
        <v>1411073972</v>
      </c>
      <c r="J102">
        <v>1408481972</v>
      </c>
      <c r="K102" t="b">
        <v>0</v>
      </c>
      <c r="L102">
        <v>4</v>
      </c>
      <c r="M102" t="b">
        <v>0</v>
      </c>
      <c r="N102" t="s">
        <v>8282</v>
      </c>
      <c r="O102">
        <v>1</v>
      </c>
      <c r="P102">
        <v>17.5</v>
      </c>
      <c r="Q102" s="10" t="s">
        <v>8334</v>
      </c>
      <c r="R102" s="10" t="s">
        <v>8335</v>
      </c>
      <c r="S102" s="14">
        <v>41870.87467592593</v>
      </c>
      <c r="T102" s="14">
        <v>41900.87467592593</v>
      </c>
    </row>
  </sheetData>
  <conditionalFormatting sqref="F1:F102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02 O1:P1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C198F-2D37-4E01-89D8-040783947BE8}">
  <dimension ref="A1:C15"/>
  <sheetViews>
    <sheetView workbookViewId="0">
      <selection activeCell="A11" sqref="A11"/>
    </sheetView>
  </sheetViews>
  <sheetFormatPr defaultRowHeight="15" x14ac:dyDescent="0.25"/>
  <cols>
    <col min="1" max="1" width="15.5703125" bestFit="1" customWidth="1"/>
  </cols>
  <sheetData>
    <row r="1" spans="1:3" x14ac:dyDescent="0.25">
      <c r="A1" t="s">
        <v>8390</v>
      </c>
      <c r="B1" t="s">
        <v>8384</v>
      </c>
      <c r="C1" t="s">
        <v>8385</v>
      </c>
    </row>
    <row r="2" spans="1:3" x14ac:dyDescent="0.25">
      <c r="A2" t="s">
        <v>8386</v>
      </c>
      <c r="B2" s="18"/>
      <c r="C2" s="18">
        <f>AVERAGE('Failed VG US KS'!D:D)</f>
        <v>76298.287671232873</v>
      </c>
    </row>
    <row r="3" spans="1:3" x14ac:dyDescent="0.25">
      <c r="A3" t="s">
        <v>8387</v>
      </c>
      <c r="B3" s="18"/>
      <c r="C3" s="18">
        <f>MEDIAN('Failed VG US KS'!D:D)</f>
        <v>20000</v>
      </c>
    </row>
    <row r="4" spans="1:3" x14ac:dyDescent="0.25">
      <c r="B4" s="18"/>
      <c r="C4" s="18"/>
    </row>
    <row r="5" spans="1:3" x14ac:dyDescent="0.25">
      <c r="A5" t="s">
        <v>8388</v>
      </c>
      <c r="B5" s="18"/>
      <c r="C5" s="18">
        <f>AVERAGE('Failed VG US KS'!E:E)</f>
        <v>2808.466849315068</v>
      </c>
    </row>
    <row r="6" spans="1:3" x14ac:dyDescent="0.25">
      <c r="A6" t="s">
        <v>8389</v>
      </c>
      <c r="B6" s="18"/>
      <c r="C6" s="18">
        <f>MEDIAN('Failed VG US KS'!E:E)</f>
        <v>104</v>
      </c>
    </row>
    <row r="10" spans="1:3" x14ac:dyDescent="0.25">
      <c r="A10" t="s">
        <v>8399</v>
      </c>
      <c r="B10" t="s">
        <v>8384</v>
      </c>
      <c r="C10" t="s">
        <v>8385</v>
      </c>
    </row>
    <row r="11" spans="1:3" x14ac:dyDescent="0.25">
      <c r="A11" t="s">
        <v>8386</v>
      </c>
      <c r="B11" s="18"/>
      <c r="C11" s="18">
        <f>AVERAGE('Failed FT US KS'!D:D)</f>
        <v>24350.594059405939</v>
      </c>
    </row>
    <row r="12" spans="1:3" x14ac:dyDescent="0.25">
      <c r="A12" t="s">
        <v>8387</v>
      </c>
      <c r="B12" s="18"/>
      <c r="C12" s="18">
        <f>MEDIAN('Failed FT US KS'!D:D)</f>
        <v>15000</v>
      </c>
    </row>
    <row r="13" spans="1:3" x14ac:dyDescent="0.25">
      <c r="B13" s="18"/>
      <c r="C13" s="18"/>
    </row>
    <row r="14" spans="1:3" x14ac:dyDescent="0.25">
      <c r="A14" t="s">
        <v>8388</v>
      </c>
      <c r="B14" s="18"/>
      <c r="C14" s="18">
        <f>AVERAGE('Failed FT US KS'!E:E)</f>
        <v>600.73772277227727</v>
      </c>
    </row>
    <row r="15" spans="1:3" x14ac:dyDescent="0.25">
      <c r="A15" t="s">
        <v>8389</v>
      </c>
      <c r="B15" s="18"/>
      <c r="C15" s="18">
        <f>MEDIAN('Failed FT US KS'!E:E)</f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Succesful VG US KS</vt:lpstr>
      <vt:lpstr>Failed VG US KS</vt:lpstr>
      <vt:lpstr>Successful FT US KS</vt:lpstr>
      <vt:lpstr>Failed FT US KS</vt:lpstr>
      <vt:lpstr>SD Descriptive Statistics</vt:lpstr>
      <vt:lpstr>GB Musicals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hector reyes</cp:lastModifiedBy>
  <dcterms:created xsi:type="dcterms:W3CDTF">2017-04-20T15:17:24Z</dcterms:created>
  <dcterms:modified xsi:type="dcterms:W3CDTF">2021-09-14T06:50:21Z</dcterms:modified>
</cp:coreProperties>
</file>