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nry\Documents\Academic\Courses &amp; curriculums_new\Robert G_SSM\Courses\HAN\HAN_Math &amp; Stat Refresher\Final assignment\"/>
    </mc:Choice>
  </mc:AlternateContent>
  <xr:revisionPtr revIDLastSave="0" documentId="8_{E4D2E15F-95A9-483F-A47C-9DE82A1862E0}" xr6:coauthVersionLast="47" xr6:coauthVersionMax="47" xr10:uidLastSave="{00000000-0000-0000-0000-000000000000}"/>
  <bookViews>
    <workbookView xWindow="-120" yWindow="-120" windowWidth="24240" windowHeight="13140" xr2:uid="{95054E03-0BBE-424A-BEEE-8EA1C9C734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E8" i="1"/>
  <c r="D8" i="1"/>
  <c r="F8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C6" i="1"/>
  <c r="C12" i="1" s="1"/>
  <c r="C14" i="1" l="1"/>
  <c r="O14" i="1" s="1"/>
  <c r="C16" i="1"/>
  <c r="K16" i="1" s="1"/>
  <c r="C20" i="1"/>
  <c r="L20" i="1" s="1"/>
  <c r="C17" i="1"/>
  <c r="K17" i="1" s="1"/>
  <c r="C18" i="1"/>
  <c r="O18" i="1" s="1"/>
  <c r="C22" i="1"/>
  <c r="O22" i="1" s="1"/>
  <c r="C13" i="1"/>
  <c r="O13" i="1" s="1"/>
  <c r="C15" i="1"/>
  <c r="C19" i="1"/>
  <c r="N19" i="1" s="1"/>
  <c r="C21" i="1"/>
  <c r="N21" i="1" s="1"/>
  <c r="C8" i="1"/>
  <c r="O12" i="1"/>
  <c r="N12" i="1"/>
  <c r="H29" i="1"/>
  <c r="H28" i="1"/>
  <c r="D29" i="1"/>
  <c r="D28" i="1"/>
  <c r="E28" i="1"/>
  <c r="E29" i="1"/>
  <c r="G29" i="1"/>
  <c r="G28" i="1"/>
  <c r="F29" i="1"/>
  <c r="F28" i="1"/>
  <c r="E26" i="1"/>
  <c r="F25" i="1"/>
  <c r="G27" i="1"/>
  <c r="E27" i="1"/>
  <c r="D27" i="1"/>
  <c r="H27" i="1"/>
  <c r="G25" i="1"/>
  <c r="F26" i="1"/>
  <c r="D25" i="1"/>
  <c r="H25" i="1"/>
  <c r="G26" i="1"/>
  <c r="F27" i="1"/>
  <c r="E25" i="1"/>
  <c r="D26" i="1"/>
  <c r="H26" i="1"/>
  <c r="M12" i="1"/>
  <c r="K12" i="1"/>
  <c r="L12" i="1"/>
  <c r="L14" i="1" l="1"/>
  <c r="L16" i="1"/>
  <c r="K22" i="1"/>
  <c r="M16" i="1"/>
  <c r="N22" i="1"/>
  <c r="M21" i="1"/>
  <c r="O19" i="1"/>
  <c r="N18" i="1"/>
  <c r="K14" i="1"/>
  <c r="M14" i="1"/>
  <c r="N14" i="1"/>
  <c r="L19" i="1"/>
  <c r="M19" i="1"/>
  <c r="L18" i="1"/>
  <c r="K18" i="1"/>
  <c r="K19" i="1"/>
  <c r="M18" i="1"/>
  <c r="M20" i="1"/>
  <c r="M13" i="1"/>
  <c r="C26" i="1"/>
  <c r="I26" i="1" s="1"/>
  <c r="K21" i="1"/>
  <c r="L21" i="1"/>
  <c r="Y14" i="1"/>
  <c r="U22" i="1"/>
  <c r="K13" i="1"/>
  <c r="K20" i="1"/>
  <c r="Y22" i="1"/>
  <c r="M17" i="1"/>
  <c r="U15" i="1"/>
  <c r="N20" i="1"/>
  <c r="N13" i="1"/>
  <c r="O20" i="1"/>
  <c r="C29" i="1"/>
  <c r="N16" i="1"/>
  <c r="O21" i="1"/>
  <c r="O16" i="1"/>
  <c r="C27" i="1"/>
  <c r="I27" i="1" s="1"/>
  <c r="R27" i="1"/>
  <c r="Y20" i="1"/>
  <c r="U13" i="1"/>
  <c r="L22" i="1"/>
  <c r="M22" i="1"/>
  <c r="R26" i="1"/>
  <c r="Y16" i="1"/>
  <c r="U21" i="1"/>
  <c r="R29" i="1"/>
  <c r="N17" i="1"/>
  <c r="O17" i="1"/>
  <c r="K15" i="1"/>
  <c r="L13" i="1"/>
  <c r="C25" i="1"/>
  <c r="Y17" i="1"/>
  <c r="Z17" i="1" s="1"/>
  <c r="Y19" i="1"/>
  <c r="Y12" i="1"/>
  <c r="U16" i="1"/>
  <c r="U19" i="1"/>
  <c r="N15" i="1"/>
  <c r="O15" i="1"/>
  <c r="L17" i="1"/>
  <c r="Y21" i="1"/>
  <c r="U12" i="1"/>
  <c r="U18" i="1"/>
  <c r="C28" i="1"/>
  <c r="I28" i="1" s="1"/>
  <c r="L15" i="1"/>
  <c r="M15" i="1"/>
  <c r="Y18" i="1"/>
  <c r="Y13" i="1"/>
  <c r="Y15" i="1"/>
  <c r="Z16" i="1" s="1"/>
  <c r="U20" i="1"/>
  <c r="U14" i="1"/>
  <c r="U17" i="1"/>
  <c r="V17" i="1" s="1"/>
  <c r="R28" i="1"/>
  <c r="I29" i="1"/>
  <c r="H39" i="1" l="1"/>
  <c r="G39" i="1"/>
  <c r="F39" i="1"/>
  <c r="E39" i="1"/>
  <c r="D39" i="1"/>
  <c r="C39" i="1"/>
  <c r="H37" i="1"/>
  <c r="G37" i="1"/>
  <c r="C37" i="1"/>
  <c r="F37" i="1"/>
  <c r="E37" i="1"/>
  <c r="D37" i="1"/>
  <c r="H36" i="1"/>
  <c r="E36" i="1"/>
  <c r="D36" i="1"/>
  <c r="G36" i="1"/>
  <c r="C36" i="1"/>
  <c r="F36" i="1"/>
  <c r="H38" i="1"/>
  <c r="F38" i="1"/>
  <c r="E38" i="1"/>
  <c r="D38" i="1"/>
  <c r="G38" i="1"/>
  <c r="C38" i="1"/>
  <c r="V13" i="1"/>
  <c r="V22" i="1"/>
  <c r="Z15" i="1"/>
  <c r="V14" i="1"/>
  <c r="Z18" i="1"/>
  <c r="Z22" i="1"/>
  <c r="V16" i="1"/>
  <c r="N28" i="1"/>
  <c r="V20" i="1"/>
  <c r="Z13" i="1"/>
  <c r="Z14" i="1"/>
  <c r="Z19" i="1"/>
  <c r="Z21" i="1"/>
  <c r="V19" i="1"/>
  <c r="V18" i="1"/>
  <c r="O29" i="1"/>
  <c r="L26" i="1"/>
  <c r="M27" i="1"/>
  <c r="Z20" i="1"/>
  <c r="V21" i="1"/>
  <c r="V15" i="1"/>
  <c r="L46" i="1" l="1"/>
  <c r="L45" i="1"/>
  <c r="L44" i="1"/>
  <c r="L43" i="1"/>
  <c r="L42" i="1"/>
  <c r="L41" i="1"/>
  <c r="L40" i="1"/>
  <c r="L39" i="1"/>
  <c r="L38" i="1"/>
  <c r="L37" i="1"/>
  <c r="O46" i="1"/>
  <c r="O45" i="1"/>
  <c r="O44" i="1"/>
  <c r="O43" i="1"/>
  <c r="O42" i="1"/>
  <c r="O41" i="1"/>
  <c r="O40" i="1"/>
  <c r="O39" i="1"/>
  <c r="O37" i="1"/>
  <c r="O38" i="1"/>
  <c r="N46" i="1"/>
  <c r="N45" i="1"/>
  <c r="N44" i="1"/>
  <c r="N43" i="1"/>
  <c r="N42" i="1"/>
  <c r="N41" i="1"/>
  <c r="N40" i="1"/>
  <c r="N39" i="1"/>
  <c r="N38" i="1"/>
  <c r="N37" i="1"/>
  <c r="M46" i="1"/>
  <c r="M45" i="1"/>
  <c r="M44" i="1"/>
  <c r="M43" i="1"/>
  <c r="M42" i="1"/>
  <c r="M41" i="1"/>
  <c r="M40" i="1"/>
  <c r="M39" i="1"/>
  <c r="M38" i="1"/>
  <c r="M37" i="1"/>
  <c r="O36" i="1"/>
  <c r="N36" i="1"/>
  <c r="M36" i="1"/>
  <c r="L36" i="1"/>
</calcChain>
</file>

<file path=xl/sharedStrings.xml><?xml version="1.0" encoding="utf-8"?>
<sst xmlns="http://schemas.openxmlformats.org/spreadsheetml/2006/main" count="60" uniqueCount="39">
  <si>
    <t>HAN</t>
  </si>
  <si>
    <t>Stats &amp; Maths Refresher Course</t>
  </si>
  <si>
    <t>Final Assignment</t>
  </si>
  <si>
    <t>utility</t>
  </si>
  <si>
    <t>mean</t>
  </si>
  <si>
    <t>+- spread</t>
  </si>
  <si>
    <t>Histogram (in number of marks)</t>
  </si>
  <si>
    <t>Histogram (in %)</t>
  </si>
  <si>
    <t>Courses</t>
  </si>
  <si>
    <t>Random generator</t>
  </si>
  <si>
    <t>Students</t>
  </si>
  <si>
    <t>Histogram</t>
  </si>
  <si>
    <t>Scores</t>
  </si>
  <si>
    <t>sum</t>
  </si>
  <si>
    <t>Mean</t>
  </si>
  <si>
    <t>Std Dev</t>
  </si>
  <si>
    <t>skewness</t>
  </si>
  <si>
    <t>Kurtosis</t>
  </si>
  <si>
    <t>Bin</t>
  </si>
  <si>
    <t>Cumulative</t>
  </si>
  <si>
    <t>Frequency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</si>
  <si>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</si>
  <si>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</si>
  <si>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</si>
  <si>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</si>
  <si>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</si>
  <si>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</si>
  <si>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</si>
  <si>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</si>
  <si>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</si>
  <si>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</si>
  <si>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</si>
  <si>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 Mean of Means</t>
  </si>
  <si>
    <t xml:space="preserve">Total </t>
  </si>
  <si>
    <t>Sum</t>
  </si>
  <si>
    <t>Skewness</t>
  </si>
  <si>
    <t>Mean of partial means are the same &amp; equal to total mean</t>
  </si>
  <si>
    <t>NOT TRUE for standard deviation (NOT LINEAR !!!)</t>
  </si>
  <si>
    <t>NOT TRUE for skewness and kurtosis (NOT LINEAR !!!)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</si>
</sst>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i/>
      <sz val="12"/>
      <color theme="3"/>
      <name val="Calibri"/>
      <family val="2"/>
      <scheme val="minor"/>
    </font>
    <font>
      <i/>
      <sz val="14"/>
      <color theme="3"/>
      <name val="Calibri"/>
      <family val="2"/>
      <scheme val="minor"/>
    </font>
    <font>
      <b/>
      <i/>
      <sz val="14"/>
      <color theme="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0" xfId="0" applyNumberFormat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7" fillId="0" borderId="0" xfId="0" applyFont="1"/>
    <xf numFmtId="0" fontId="7" fillId="0" borderId="0" xfId="0" quotePrefix="1" applyFont="1"/>
    <xf numFmtId="0" fontId="0" fillId="3" borderId="1" xfId="0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3" xfId="0" applyBorder="1"/>
    <xf numFmtId="164" fontId="0" fillId="0" borderId="0" xfId="0" applyNumberFormat="1"/>
    <xf numFmtId="164" fontId="0" fillId="0" borderId="14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9" fillId="0" borderId="0" xfId="0" applyFont="1"/>
    <xf numFmtId="2" fontId="2" fillId="4" borderId="5" xfId="0" applyNumberFormat="1" applyFont="1" applyFill="1" applyBorder="1"/>
    <xf numFmtId="2" fontId="2" fillId="4" borderId="6" xfId="0" applyNumberFormat="1" applyFont="1" applyFill="1" applyBorder="1"/>
    <xf numFmtId="2" fontId="2" fillId="4" borderId="7" xfId="0" applyNumberFormat="1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2" fontId="2" fillId="4" borderId="12" xfId="0" applyNumberFormat="1" applyFont="1" applyFill="1" applyBorder="1"/>
    <xf numFmtId="0" fontId="1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2" borderId="5" xfId="0" applyFill="1" applyBorder="1"/>
    <xf numFmtId="0" fontId="0" fillId="0" borderId="15" xfId="0" applyBorder="1" applyAlignment="1">
      <alignment horizontal="center"/>
    </xf>
    <xf numFmtId="0" fontId="0" fillId="2" borderId="16" xfId="0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8" xfId="0" applyNumberFormat="1" applyBorder="1"/>
    <xf numFmtId="1" fontId="0" fillId="0" borderId="9" xfId="0" applyNumberFormat="1" applyBorder="1"/>
    <xf numFmtId="1" fontId="0" fillId="0" borderId="0" xfId="0" applyNumberFormat="1"/>
    <xf numFmtId="1" fontId="0" fillId="0" borderId="14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25" xfId="0" applyBorder="1"/>
    <xf numFmtId="2" fontId="2" fillId="4" borderId="25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2" fontId="0" fillId="0" borderId="22" xfId="0" applyNumberFormat="1" applyBorder="1"/>
    <xf numFmtId="2" fontId="0" fillId="0" borderId="23" xfId="0" applyNumberFormat="1" applyBorder="1"/>
    <xf numFmtId="0" fontId="9" fillId="0" borderId="7" xfId="0" applyFont="1" applyBorder="1"/>
    <xf numFmtId="0" fontId="9" fillId="0" borderId="13" xfId="0" applyFont="1" applyBorder="1"/>
    <xf numFmtId="0" fontId="0" fillId="0" borderId="14" xfId="0" applyBorder="1"/>
    <xf numFmtId="0" fontId="9" fillId="0" borderId="10" xfId="0" applyFont="1" applyBorder="1"/>
    <xf numFmtId="0" fontId="0" fillId="0" borderId="27" xfId="0" applyBorder="1"/>
    <xf numFmtId="0" fontId="0" fillId="0" borderId="28" xfId="0" applyBorder="1"/>
    <xf numFmtId="0" fontId="0" fillId="0" borderId="21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" borderId="2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24" xfId="0" applyBorder="1"/>
    <xf numFmtId="0" fontId="0" fillId="0" borderId="35" xfId="0" applyBorder="1"/>
    <xf numFmtId="0" fontId="0" fillId="0" borderId="36" xfId="0" applyBorder="1"/>
    <xf numFmtId="4" fontId="0" fillId="0" borderId="7" xfId="0" applyNumberFormat="1" applyBorder="1"/>
    <xf numFmtId="4" fontId="0" fillId="0" borderId="9" xfId="0" applyNumberFormat="1" applyBorder="1"/>
    <xf numFmtId="4" fontId="0" fillId="0" borderId="13" xfId="0" applyNumberFormat="1" applyBorder="1"/>
    <xf numFmtId="4" fontId="0" fillId="0" borderId="14" xfId="0" applyNumberFormat="1" applyBorder="1"/>
    <xf numFmtId="4" fontId="0" fillId="0" borderId="10" xfId="0" applyNumberFormat="1" applyBorder="1"/>
    <xf numFmtId="4" fontId="0" fillId="0" borderId="12" xfId="0" applyNumberFormat="1" applyBorder="1"/>
    <xf numFmtId="0" fontId="9" fillId="0" borderId="11" xfId="0" applyFont="1" applyBorder="1"/>
    <xf numFmtId="4" fontId="0" fillId="0" borderId="11" xfId="0" applyNumberFormat="1" applyBorder="1"/>
    <xf numFmtId="0" fontId="11" fillId="0" borderId="0" xfId="0" applyFont="1"/>
    <xf numFmtId="2" fontId="11" fillId="0" borderId="0" xfId="0" applyNumberFormat="1" applyFont="1"/>
    <xf numFmtId="0" fontId="11" fillId="0" borderId="1" xfId="0" applyFont="1" applyBorder="1"/>
    <xf numFmtId="0" fontId="11" fillId="0" borderId="0" xfId="0" applyFont="1" applyAlignment="1">
      <alignment horizontal="center"/>
    </xf>
    <xf numFmtId="2" fontId="0" fillId="4" borderId="25" xfId="0" applyNumberFormat="1" applyFill="1" applyBorder="1"/>
    <xf numFmtId="2" fontId="0" fillId="4" borderId="6" xfId="0" applyNumberFormat="1" applyFill="1" applyBorder="1"/>
    <xf numFmtId="0" fontId="12" fillId="0" borderId="0" xfId="0" applyFont="1"/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quotePrefix="1" applyFont="1"/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strike val="0"/>
        <color rgb="FF9C0006"/>
      </font>
      <fill>
        <patternFill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Overall Distribution of Marks (in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Distribution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Sheet1!$X$12:$X$22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Sheet1!$Z$12:$Z$22</c:f>
              <c:numCache>
                <c:formatCode>0.0</c:formatCode>
                <c:ptCount val="11"/>
                <c:pt idx="0">
                  <c:v>0</c:v>
                </c:pt>
                <c:pt idx="1">
                  <c:v>3.0303030303030303</c:v>
                </c:pt>
                <c:pt idx="2">
                  <c:v>0</c:v>
                </c:pt>
                <c:pt idx="3">
                  <c:v>0</c:v>
                </c:pt>
                <c:pt idx="4">
                  <c:v>3.0303030303030303</c:v>
                </c:pt>
                <c:pt idx="5">
                  <c:v>7.5757575757575744</c:v>
                </c:pt>
                <c:pt idx="6">
                  <c:v>15.151515151515154</c:v>
                </c:pt>
                <c:pt idx="7">
                  <c:v>12.121212121212125</c:v>
                </c:pt>
                <c:pt idx="8">
                  <c:v>15.151515151515142</c:v>
                </c:pt>
                <c:pt idx="9">
                  <c:v>16.666666666666679</c:v>
                </c:pt>
                <c:pt idx="10">
                  <c:v>27.272727272727266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8-4731-9E5D-82A0A650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18609568"/>
        <c:axId val="812726960"/>
      </c:barChart>
      <c:lineChart>
        <c:grouping val="standard"/>
        <c:varyColors val="0"/>
        <c:ser>
          <c:idx val="1"/>
          <c:order val="0"/>
          <c:tx>
            <c:v>Cumulative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Sheet1!$X$12:$X$22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Sheet1!$Y$12:$Y$22</c:f>
              <c:numCache>
                <c:formatCode>0.0</c:formatCode>
                <c:ptCount val="11"/>
                <c:pt idx="0">
                  <c:v>0</c:v>
                </c:pt>
                <c:pt idx="1">
                  <c:v>3.0303030303030303</c:v>
                </c:pt>
                <c:pt idx="2">
                  <c:v>3.0303030303030303</c:v>
                </c:pt>
                <c:pt idx="3">
                  <c:v>3.0303030303030303</c:v>
                </c:pt>
                <c:pt idx="4">
                  <c:v>6.0606060606060606</c:v>
                </c:pt>
                <c:pt idx="5">
                  <c:v>13.636363636363635</c:v>
                </c:pt>
                <c:pt idx="6">
                  <c:v>28.787878787878789</c:v>
                </c:pt>
                <c:pt idx="7">
                  <c:v>40.909090909090914</c:v>
                </c:pt>
                <c:pt idx="8">
                  <c:v>56.060606060606055</c:v>
                </c:pt>
                <c:pt idx="9">
                  <c:v>72.727272727272734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8-4731-9E5D-82A0A650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59184"/>
        <c:axId val="817911296"/>
      </c:lineChart>
      <c:catAx>
        <c:axId val="8186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26960"/>
        <c:crosses val="autoZero"/>
        <c:auto val="1"/>
        <c:lblAlgn val="ctr"/>
        <c:lblOffset val="100"/>
        <c:noMultiLvlLbl val="0"/>
      </c:catAx>
      <c:valAx>
        <c:axId val="8127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09568"/>
        <c:crosses val="autoZero"/>
        <c:crossBetween val="between"/>
      </c:valAx>
      <c:valAx>
        <c:axId val="817911296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9184"/>
        <c:crosses val="max"/>
        <c:crossBetween val="between"/>
      </c:valAx>
      <c:catAx>
        <c:axId val="81365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91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Kurtosis</a:t>
            </a:r>
            <a:r>
              <a:rPr lang="en-GB" baseline="0"/>
              <a:t> of</a:t>
            </a:r>
            <a:r>
              <a:rPr lang="en-GB"/>
              <a:t> Grades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Kurtosis of Grades by Course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Sheet1!$C$29:$H$29</c:f>
              <c:numCache>
                <c:formatCode>0.00</c:formatCode>
                <c:ptCount val="6"/>
                <c:pt idx="0">
                  <c:v>-1.3671642622445872</c:v>
                </c:pt>
                <c:pt idx="1">
                  <c:v>-1.1533196112493456</c:v>
                </c:pt>
                <c:pt idx="2">
                  <c:v>1.6405916122073059</c:v>
                </c:pt>
                <c:pt idx="3">
                  <c:v>-0.63720954798242557</c:v>
                </c:pt>
                <c:pt idx="4">
                  <c:v>-0.54812116232848451</c:v>
                </c:pt>
                <c:pt idx="5">
                  <c:v>-0.77666552726447913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3-42FF-B238-27F5596FEAA1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Sheet1!$C$39:$H$39</c:f>
              <c:numCache>
                <c:formatCode>0.00</c:formatCode>
                <c:ptCount val="6"/>
                <c:pt idx="0">
                  <c:v>-0.47364808314366935</c:v>
                </c:pt>
                <c:pt idx="1">
                  <c:v>-0.47364808314366935</c:v>
                </c:pt>
                <c:pt idx="2">
                  <c:v>-0.47364808314366935</c:v>
                </c:pt>
                <c:pt idx="3">
                  <c:v>-0.47364808314366935</c:v>
                </c:pt>
                <c:pt idx="4">
                  <c:v>-0.47364808314366935</c:v>
                </c:pt>
                <c:pt idx="5">
                  <c:v>-0.47364808314366935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A-4D07-814D-5B29DFB3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1264"/>
        <c:axId val="307537152"/>
      </c:lineChart>
      <c:catAx>
        <c:axId val="516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7152"/>
        <c:crosses val="autoZero"/>
        <c:auto val="1"/>
        <c:lblAlgn val="ctr"/>
        <c:lblOffset val="100"/>
        <c:noMultiLvlLbl val="0"/>
      </c:catAx>
      <c:valAx>
        <c:axId val="307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Overall Distribution of Marks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Frequency Distribution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Sheet1!$X$12:$X$22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Sheet1!$V$12:$V$22</c:f>
              <c:numCache>
                <c:formatCode>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8-4731-9E5D-82A0A650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18609568"/>
        <c:axId val="812726960"/>
      </c:barChart>
      <c:lineChart>
        <c:grouping val="standard"/>
        <c:varyColors val="0"/>
        <c:ser>
          <c:idx val="1"/>
          <c:order val="0"/>
          <c:tx>
            <c:v>Cumulative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Sheet1!$X$12:$X$22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Sheet1!$U$12:$U$22</c:f>
              <c:numCache>
                <c:formatCode>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19</c:v>
                </c:pt>
                <c:pt idx="7">
                  <c:v>27</c:v>
                </c:pt>
                <c:pt idx="8">
                  <c:v>37</c:v>
                </c:pt>
                <c:pt idx="9">
                  <c:v>48</c:v>
                </c:pt>
                <c:pt idx="1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8-4731-9E5D-82A0A650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59184"/>
        <c:axId val="817911296"/>
      </c:lineChart>
      <c:catAx>
        <c:axId val="8186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26960"/>
        <c:crosses val="autoZero"/>
        <c:auto val="1"/>
        <c:lblAlgn val="ctr"/>
        <c:lblOffset val="100"/>
        <c:noMultiLvlLbl val="0"/>
      </c:catAx>
      <c:valAx>
        <c:axId val="8127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(in number)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09568"/>
        <c:crosses val="autoZero"/>
        <c:crossBetween val="between"/>
      </c:valAx>
      <c:valAx>
        <c:axId val="817911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9184"/>
        <c:crosses val="max"/>
        <c:crossBetween val="between"/>
      </c:valAx>
      <c:catAx>
        <c:axId val="81365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91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Grade by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grade by student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Sheet1!$B$12:$B$22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Sheet1!$L$12:$L$22</c:f>
              <c:numCache>
                <c:formatCode>0.00</c:formatCode>
                <c:ptCount val="11"/>
                <c:pt idx="0">
                  <c:v>7.3529990756518693</c:v>
                </c:pt>
                <c:pt idx="1">
                  <c:v>6.202110519495438</c:v>
                </c:pt>
                <c:pt idx="2">
                  <c:v>7.7265689133771689</c:v>
                </c:pt>
                <c:pt idx="3">
                  <c:v>8.6280725599897643</c:v>
                </c:pt>
                <c:pt idx="4">
                  <c:v>6.3401050346307031</c:v>
                </c:pt>
                <c:pt idx="5">
                  <c:v>8.3724143092944523</c:v>
                </c:pt>
                <c:pt idx="6">
                  <c:v>6.4679621917132648</c:v>
                </c:pt>
                <c:pt idx="7">
                  <c:v>6.6515364818741665</c:v>
                </c:pt>
                <c:pt idx="8">
                  <c:v>6.6496123057964409</c:v>
                </c:pt>
                <c:pt idx="9">
                  <c:v>7.3205103670566727</c:v>
                </c:pt>
                <c:pt idx="10">
                  <c:v>7.5764416130143566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3-403D-82E1-F6E110B2150D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Sheet1!$L$36:$L$46</c:f>
              <c:numCache>
                <c:formatCode>0.00</c:formatCode>
                <c:ptCount val="11"/>
                <c:pt idx="0">
                  <c:v>7.2080303065358438</c:v>
                </c:pt>
                <c:pt idx="1">
                  <c:v>7.2080303065358438</c:v>
                </c:pt>
                <c:pt idx="2">
                  <c:v>7.2080303065358438</c:v>
                </c:pt>
                <c:pt idx="3">
                  <c:v>7.2080303065358438</c:v>
                </c:pt>
                <c:pt idx="4">
                  <c:v>7.2080303065358438</c:v>
                </c:pt>
                <c:pt idx="5">
                  <c:v>7.2080303065358438</c:v>
                </c:pt>
                <c:pt idx="6">
                  <c:v>7.2080303065358438</c:v>
                </c:pt>
                <c:pt idx="7">
                  <c:v>7.2080303065358438</c:v>
                </c:pt>
                <c:pt idx="8">
                  <c:v>7.2080303065358438</c:v>
                </c:pt>
                <c:pt idx="9">
                  <c:v>7.2080303065358438</c:v>
                </c:pt>
                <c:pt idx="10">
                  <c:v>7.2080303065358438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3-403D-82E1-F6E110B2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1264"/>
        <c:axId val="307537152"/>
      </c:lineChart>
      <c:catAx>
        <c:axId val="516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7152"/>
        <c:crosses val="autoZero"/>
        <c:auto val="1"/>
        <c:lblAlgn val="ctr"/>
        <c:lblOffset val="100"/>
        <c:noMultiLvlLbl val="0"/>
      </c:catAx>
      <c:valAx>
        <c:axId val="3075371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Skeweness</a:t>
            </a:r>
            <a:r>
              <a:rPr lang="en-GB" baseline="0"/>
              <a:t> of Grades</a:t>
            </a:r>
            <a:r>
              <a:rPr lang="en-GB"/>
              <a:t> by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Skewness of Grades by Student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Sheet1!$B$12:$B$22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Sheet1!$N$12:$N$22</c:f>
              <c:numCache>
                <c:formatCode>#,##0.00</c:formatCode>
                <c:ptCount val="11"/>
                <c:pt idx="0">
                  <c:v>7.1225892318829712E-2</c:v>
                </c:pt>
                <c:pt idx="1">
                  <c:v>-1.0665369682312205</c:v>
                </c:pt>
                <c:pt idx="2">
                  <c:v>-0.32179314980875506</c:v>
                </c:pt>
                <c:pt idx="3">
                  <c:v>-1.0723553923703488</c:v>
                </c:pt>
                <c:pt idx="4">
                  <c:v>-0.9165548306597755</c:v>
                </c:pt>
                <c:pt idx="5">
                  <c:v>-1.8769556351126835</c:v>
                </c:pt>
                <c:pt idx="6">
                  <c:v>0.15277656290364403</c:v>
                </c:pt>
                <c:pt idx="7">
                  <c:v>-0.37976241879980904</c:v>
                </c:pt>
                <c:pt idx="8">
                  <c:v>-3.425005289626526E-2</c:v>
                </c:pt>
                <c:pt idx="9">
                  <c:v>-0.66371939032569072</c:v>
                </c:pt>
                <c:pt idx="10">
                  <c:v>-1.6952938656809142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B-47D6-B55C-5116B8FDA0A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Sheet1!$N$36:$N$46</c:f>
              <c:numCache>
                <c:formatCode>0.00</c:formatCode>
                <c:ptCount val="11"/>
                <c:pt idx="0">
                  <c:v>-0.7093835680602717</c:v>
                </c:pt>
                <c:pt idx="1">
                  <c:v>-0.7093835680602717</c:v>
                </c:pt>
                <c:pt idx="2">
                  <c:v>-0.7093835680602717</c:v>
                </c:pt>
                <c:pt idx="3">
                  <c:v>-0.7093835680602717</c:v>
                </c:pt>
                <c:pt idx="4">
                  <c:v>-0.7093835680602717</c:v>
                </c:pt>
                <c:pt idx="5">
                  <c:v>-0.7093835680602717</c:v>
                </c:pt>
                <c:pt idx="6">
                  <c:v>-0.7093835680602717</c:v>
                </c:pt>
                <c:pt idx="7">
                  <c:v>-0.7093835680602717</c:v>
                </c:pt>
                <c:pt idx="8">
                  <c:v>-0.7093835680602717</c:v>
                </c:pt>
                <c:pt idx="9">
                  <c:v>-0.7093835680602717</c:v>
                </c:pt>
                <c:pt idx="10">
                  <c:v>-0.7093835680602717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B-47D6-B55C-5116B8FD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1264"/>
        <c:axId val="307537152"/>
      </c:lineChart>
      <c:catAx>
        <c:axId val="516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7152"/>
        <c:crosses val="autoZero"/>
        <c:auto val="1"/>
        <c:lblAlgn val="ctr"/>
        <c:lblOffset val="100"/>
        <c:noMultiLvlLbl val="0"/>
      </c:catAx>
      <c:valAx>
        <c:axId val="307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Deviation of Grades</a:t>
            </a:r>
            <a:r>
              <a:rPr lang="en-GB"/>
              <a:t> by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Devoiation of Grades by Students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Sheet1!$B$12:$B$22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Sheet1!$M$12:$M$22</c:f>
              <c:numCache>
                <c:formatCode>0.00</c:formatCode>
                <c:ptCount val="11"/>
                <c:pt idx="0">
                  <c:v>1.4427692447105938</c:v>
                </c:pt>
                <c:pt idx="1">
                  <c:v>2.815127492388958</c:v>
                </c:pt>
                <c:pt idx="2">
                  <c:v>1.4913832101076112</c:v>
                </c:pt>
                <c:pt idx="3">
                  <c:v>1.5649568970886041</c:v>
                </c:pt>
                <c:pt idx="4">
                  <c:v>3.1670933475399323</c:v>
                </c:pt>
                <c:pt idx="5">
                  <c:v>1.9687146236181123</c:v>
                </c:pt>
                <c:pt idx="6">
                  <c:v>1.6160955766298262</c:v>
                </c:pt>
                <c:pt idx="7">
                  <c:v>2.2540308166348701</c:v>
                </c:pt>
                <c:pt idx="8">
                  <c:v>1.6592544317549636</c:v>
                </c:pt>
                <c:pt idx="9">
                  <c:v>1.6101139859613767</c:v>
                </c:pt>
                <c:pt idx="10">
                  <c:v>1.9672828942280929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B-455C-93B1-D3949D78EBA8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Sheet1!$M$36:$M$46</c:f>
              <c:numCache>
                <c:formatCode>0.00</c:formatCode>
                <c:ptCount val="11"/>
                <c:pt idx="0">
                  <c:v>1.9597111382420851</c:v>
                </c:pt>
                <c:pt idx="1">
                  <c:v>1.9597111382420851</c:v>
                </c:pt>
                <c:pt idx="2">
                  <c:v>1.9597111382420851</c:v>
                </c:pt>
                <c:pt idx="3">
                  <c:v>1.9597111382420851</c:v>
                </c:pt>
                <c:pt idx="4">
                  <c:v>1.9597111382420851</c:v>
                </c:pt>
                <c:pt idx="5">
                  <c:v>1.9597111382420851</c:v>
                </c:pt>
                <c:pt idx="6">
                  <c:v>1.9597111382420851</c:v>
                </c:pt>
                <c:pt idx="7">
                  <c:v>1.9597111382420851</c:v>
                </c:pt>
                <c:pt idx="8">
                  <c:v>1.9597111382420851</c:v>
                </c:pt>
                <c:pt idx="9">
                  <c:v>1.9597111382420851</c:v>
                </c:pt>
                <c:pt idx="10">
                  <c:v>1.9597111382420851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B-455C-93B1-D3949D78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1264"/>
        <c:axId val="307537152"/>
      </c:lineChart>
      <c:catAx>
        <c:axId val="516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7152"/>
        <c:crosses val="autoZero"/>
        <c:auto val="1"/>
        <c:lblAlgn val="ctr"/>
        <c:lblOffset val="100"/>
        <c:noMultiLvlLbl val="0"/>
      </c:catAx>
      <c:valAx>
        <c:axId val="307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Kurtosis</a:t>
            </a:r>
            <a:r>
              <a:rPr lang="en-GB" baseline="0"/>
              <a:t> of</a:t>
            </a:r>
            <a:r>
              <a:rPr lang="en-GB"/>
              <a:t> Grades by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Kurtosis of Grades by Student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Sheet1!$B$12:$B$22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Sheet1!$O$12:$O$22</c:f>
              <c:numCache>
                <c:formatCode>#,##0.00</c:formatCode>
                <c:ptCount val="11"/>
                <c:pt idx="0">
                  <c:v>0.28880352644803153</c:v>
                </c:pt>
                <c:pt idx="1">
                  <c:v>1.4924081963028808</c:v>
                </c:pt>
                <c:pt idx="2">
                  <c:v>-1.0208892802234555</c:v>
                </c:pt>
                <c:pt idx="3">
                  <c:v>-0.84364993453713932</c:v>
                </c:pt>
                <c:pt idx="4">
                  <c:v>0.4697796923106079</c:v>
                </c:pt>
                <c:pt idx="5">
                  <c:v>3.487668236487881</c:v>
                </c:pt>
                <c:pt idx="6">
                  <c:v>-1.103561389929399</c:v>
                </c:pt>
                <c:pt idx="7">
                  <c:v>-1.6795627263754342</c:v>
                </c:pt>
                <c:pt idx="8">
                  <c:v>-0.6715076374342841</c:v>
                </c:pt>
                <c:pt idx="9">
                  <c:v>-1.8382137788672974</c:v>
                </c:pt>
                <c:pt idx="10">
                  <c:v>2.9692999088946888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3-42FF-B238-27F5596FEAA1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Sheet1!$O$36:$O$46</c:f>
              <c:numCache>
                <c:formatCode>0.00</c:formatCode>
                <c:ptCount val="11"/>
                <c:pt idx="0">
                  <c:v>0.14096134664337095</c:v>
                </c:pt>
                <c:pt idx="1">
                  <c:v>0.14096134664337095</c:v>
                </c:pt>
                <c:pt idx="2">
                  <c:v>0.14096134664337095</c:v>
                </c:pt>
                <c:pt idx="3">
                  <c:v>0.14096134664337095</c:v>
                </c:pt>
                <c:pt idx="4">
                  <c:v>0.14096134664337095</c:v>
                </c:pt>
                <c:pt idx="5">
                  <c:v>0.14096134664337095</c:v>
                </c:pt>
                <c:pt idx="6">
                  <c:v>0.14096134664337095</c:v>
                </c:pt>
                <c:pt idx="7">
                  <c:v>0.14096134664337095</c:v>
                </c:pt>
                <c:pt idx="8">
                  <c:v>0.14096134664337095</c:v>
                </c:pt>
                <c:pt idx="9">
                  <c:v>0.14096134664337095</c:v>
                </c:pt>
                <c:pt idx="10">
                  <c:v>0.14096134664337095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3-42FF-B238-27F5596F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1264"/>
        <c:axId val="307537152"/>
      </c:lineChart>
      <c:catAx>
        <c:axId val="516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7152"/>
        <c:crosses val="autoZero"/>
        <c:auto val="1"/>
        <c:lblAlgn val="ctr"/>
        <c:lblOffset val="100"/>
        <c:noMultiLvlLbl val="0"/>
      </c:catAx>
      <c:valAx>
        <c:axId val="307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Grade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grade by course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Sheet1!$C$26:$H$26</c:f>
              <c:numCache>
                <c:formatCode>0.00</c:formatCode>
                <c:ptCount val="6"/>
                <c:pt idx="0">
                  <c:v>6.6437407209469876</c:v>
                </c:pt>
                <c:pt idx="1">
                  <c:v>7.910945481002404</c:v>
                </c:pt>
                <c:pt idx="2">
                  <c:v>7.9578117175726986</c:v>
                </c:pt>
                <c:pt idx="3">
                  <c:v>6.1017436137350778</c:v>
                </c:pt>
                <c:pt idx="4">
                  <c:v>5.568475290269749</c:v>
                </c:pt>
                <c:pt idx="5">
                  <c:v>9.0654650156881544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3-403D-82E1-F6E110B2150D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Sheet1!$C$36:$H$36</c:f>
              <c:numCache>
                <c:formatCode>0.00</c:formatCode>
                <c:ptCount val="6"/>
                <c:pt idx="0">
                  <c:v>7.2080303065358455</c:v>
                </c:pt>
                <c:pt idx="1">
                  <c:v>7.2080303065358455</c:v>
                </c:pt>
                <c:pt idx="2">
                  <c:v>7.2080303065358455</c:v>
                </c:pt>
                <c:pt idx="3">
                  <c:v>7.2080303065358455</c:v>
                </c:pt>
                <c:pt idx="4">
                  <c:v>7.2080303065358455</c:v>
                </c:pt>
                <c:pt idx="5">
                  <c:v>7.2080303065358455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5-48FC-BEBD-8F8F95DA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1264"/>
        <c:axId val="307537152"/>
      </c:lineChart>
      <c:catAx>
        <c:axId val="516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7152"/>
        <c:crosses val="autoZero"/>
        <c:auto val="1"/>
        <c:lblAlgn val="ctr"/>
        <c:lblOffset val="100"/>
        <c:noMultiLvlLbl val="0"/>
      </c:catAx>
      <c:valAx>
        <c:axId val="3075371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Skeweness</a:t>
            </a:r>
            <a:r>
              <a:rPr lang="en-GB" baseline="0"/>
              <a:t> of Grades</a:t>
            </a:r>
            <a:r>
              <a:rPr lang="en-GB"/>
              <a:t>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Skewness of Grades by Course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Sheet1!$C$28:$H$28</c:f>
              <c:numCache>
                <c:formatCode>0.00</c:formatCode>
                <c:ptCount val="6"/>
                <c:pt idx="0">
                  <c:v>0.18214373825162916</c:v>
                </c:pt>
                <c:pt idx="1">
                  <c:v>0.32952798439755232</c:v>
                </c:pt>
                <c:pt idx="2">
                  <c:v>-1.1846925444930396</c:v>
                </c:pt>
                <c:pt idx="3">
                  <c:v>-0.64312395717990012</c:v>
                </c:pt>
                <c:pt idx="4">
                  <c:v>0.50487590102019497</c:v>
                </c:pt>
                <c:pt idx="5">
                  <c:v>-0.26973869466157463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B-47D6-B55C-5116B8FDA0A0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Sheet1!$C$38:$H$38</c:f>
              <c:numCache>
                <c:formatCode>0.00</c:formatCode>
                <c:ptCount val="6"/>
                <c:pt idx="0">
                  <c:v>-0.180167928777523</c:v>
                </c:pt>
                <c:pt idx="1">
                  <c:v>-0.180167928777523</c:v>
                </c:pt>
                <c:pt idx="2">
                  <c:v>-0.180167928777523</c:v>
                </c:pt>
                <c:pt idx="3">
                  <c:v>-0.180167928777523</c:v>
                </c:pt>
                <c:pt idx="4">
                  <c:v>-0.180167928777523</c:v>
                </c:pt>
                <c:pt idx="5">
                  <c:v>-0.180167928777523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2-4F24-9CB8-96AD7C94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1264"/>
        <c:axId val="307537152"/>
      </c:lineChart>
      <c:catAx>
        <c:axId val="516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7152"/>
        <c:crosses val="autoZero"/>
        <c:auto val="1"/>
        <c:lblAlgn val="ctr"/>
        <c:lblOffset val="100"/>
        <c:noMultiLvlLbl val="0"/>
      </c:catAx>
      <c:valAx>
        <c:axId val="307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Deviation of Grades</a:t>
            </a:r>
            <a:r>
              <a:rPr lang="en-GB"/>
              <a:t>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Devoiation of Grades by Course"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Sheet1!$C$27:$H$27</c:f>
              <c:numCache>
                <c:formatCode>0.00</c:formatCode>
                <c:ptCount val="6"/>
                <c:pt idx="0">
                  <c:v>2.305844264268984</c:v>
                </c:pt>
                <c:pt idx="1">
                  <c:v>1.2416329316540891</c:v>
                </c:pt>
                <c:pt idx="2">
                  <c:v>1.1969852700323169</c:v>
                </c:pt>
                <c:pt idx="3">
                  <c:v>3.1356239446265262</c:v>
                </c:pt>
                <c:pt idx="4">
                  <c:v>1.1631373114930512</c:v>
                </c:pt>
                <c:pt idx="5">
                  <c:v>0.53014977041842171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B-455C-93B1-D3949D78EBA8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Sheet1!$C$37:$H$37</c:f>
              <c:numCache>
                <c:formatCode>0.00</c:formatCode>
                <c:ptCount val="6"/>
                <c:pt idx="0">
                  <c:v>1.5955622487488983</c:v>
                </c:pt>
                <c:pt idx="1">
                  <c:v>1.5955622487488983</c:v>
                </c:pt>
                <c:pt idx="2">
                  <c:v>1.5955622487488983</c:v>
                </c:pt>
                <c:pt idx="3">
                  <c:v>1.5955622487488983</c:v>
                </c:pt>
                <c:pt idx="4">
                  <c:v>1.5955622487488983</c:v>
                </c:pt>
                <c:pt idx="5">
                  <c:v>1.5955622487488983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3-49A4-BECA-A85F9BBD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1264"/>
        <c:axId val="307537152"/>
      </c:lineChart>
      <c:catAx>
        <c:axId val="516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7152"/>
        <c:crosses val="autoZero"/>
        <c:auto val="1"/>
        <c:lblAlgn val="ctr"/>
        <c:lblOffset val="100"/>
        <c:noMultiLvlLbl val="0"/>
      </c:catAx>
      <c:valAx>
        <c:axId val="307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95250</xdr:colOff>
      <xdr:row>23</xdr:row>
      <xdr:rowOff>185737</xdr:rowOff>
    </xdr:from>
    <xdr:to>
      <xdr:col>33</xdr:col>
      <xdr:colOff>133350</xdr:colOff>
      <xdr:row>38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AC4B2-2CB2-481D-99A6-D71A0E954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133350</xdr:colOff>
      <xdr:row>8</xdr:row>
      <xdr:rowOff>14287</xdr:rowOff>
    </xdr:from>
    <xdr:to>
      <xdr:col>33</xdr:col>
      <xdr:colOff>171450</xdr:colOff>
      <xdr:row>22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83D966-18CF-438B-B041-91FD624B2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561975</xdr:colOff>
      <xdr:row>8</xdr:row>
      <xdr:rowOff>47625</xdr:rowOff>
    </xdr:from>
    <xdr:to>
      <xdr:col>41</xdr:col>
      <xdr:colOff>257175</xdr:colOff>
      <xdr:row>22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ACBEE-E6B4-4EDE-8F18-3C82D5809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31750</xdr:colOff>
      <xdr:row>39</xdr:row>
      <xdr:rowOff>142875</xdr:rowOff>
    </xdr:from>
    <xdr:to>
      <xdr:col>41</xdr:col>
      <xdr:colOff>330200</xdr:colOff>
      <xdr:row>54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D7ED2E-BAC2-4844-8818-615D1F692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571500</xdr:colOff>
      <xdr:row>24</xdr:row>
      <xdr:rowOff>15875</xdr:rowOff>
    </xdr:from>
    <xdr:to>
      <xdr:col>41</xdr:col>
      <xdr:colOff>266700</xdr:colOff>
      <xdr:row>38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E18337-1BE7-4679-B7F1-553F4CE9B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56</xdr:row>
      <xdr:rowOff>0</xdr:rowOff>
    </xdr:from>
    <xdr:to>
      <xdr:col>41</xdr:col>
      <xdr:colOff>298450</xdr:colOff>
      <xdr:row>70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572402-DA4B-4CCE-8E74-6F0F2EE1E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555625</xdr:colOff>
      <xdr:row>8</xdr:row>
      <xdr:rowOff>57150</xdr:rowOff>
    </xdr:from>
    <xdr:to>
      <xdr:col>50</xdr:col>
      <xdr:colOff>250825</xdr:colOff>
      <xdr:row>22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B54D6C-D42C-4A53-B4A6-54B88142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25400</xdr:colOff>
      <xdr:row>39</xdr:row>
      <xdr:rowOff>152400</xdr:rowOff>
    </xdr:from>
    <xdr:to>
      <xdr:col>50</xdr:col>
      <xdr:colOff>323850</xdr:colOff>
      <xdr:row>54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44BD6E-2B38-42A2-BF58-21999E982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565150</xdr:colOff>
      <xdr:row>24</xdr:row>
      <xdr:rowOff>25400</xdr:rowOff>
    </xdr:from>
    <xdr:to>
      <xdr:col>50</xdr:col>
      <xdr:colOff>260350</xdr:colOff>
      <xdr:row>38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C47D69-8B01-48B9-B1EB-16354B5F4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596900</xdr:colOff>
      <xdr:row>56</xdr:row>
      <xdr:rowOff>9525</xdr:rowOff>
    </xdr:from>
    <xdr:to>
      <xdr:col>50</xdr:col>
      <xdr:colOff>292100</xdr:colOff>
      <xdr:row>70</xdr:row>
      <xdr:rowOff>111125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EF7DA2-7FFD-4669-974D-562052AF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4A15-CB14-4CFF-97FB-3015875259B8}">
  <dimension ref="A2:Z48"/>
  <sheetViews>
    <sheetView tabSelected="1" topLeftCell="A2" zoomScale="178" zoomScaleNormal="178" workbookViewId="0">
      <selection activeCell="F7" sqref="F7"/>
    </sheetView>
  </sheetViews>
  <sheetFormatPr defaultRowHeight="15"/>
  <cols>
    <col min="2" max="2" width="11" customWidth="1"/>
    <col min="9" max="9" width="10.42578125" customWidth="1"/>
    <col min="21" max="21" width="11.42578125" customWidth="1"/>
    <col min="22" max="22" width="12.28515625" customWidth="1"/>
    <col min="23" max="23" width="12.42578125" customWidth="1"/>
    <col min="26" max="27" width="13.140625" customWidth="1"/>
  </cols>
  <sheetData>
    <row r="2" spans="1:26" ht="21">
      <c r="A2" s="1" t="s">
        <v>0</v>
      </c>
      <c r="B2" s="4" t="s">
        <v>1</v>
      </c>
    </row>
    <row r="4" spans="1:26" ht="18.75">
      <c r="B4" s="3" t="s">
        <v>2</v>
      </c>
    </row>
    <row r="5" spans="1:26" ht="15.75">
      <c r="B5" s="2"/>
    </row>
    <row r="6" spans="1:26">
      <c r="A6" s="99" t="s">
        <v>3</v>
      </c>
      <c r="B6" s="99" t="s">
        <v>4</v>
      </c>
      <c r="C6" s="100">
        <f>--6</f>
        <v>6</v>
      </c>
      <c r="D6" s="101">
        <v>8</v>
      </c>
      <c r="E6" s="101">
        <v>7</v>
      </c>
      <c r="F6" s="101">
        <v>5</v>
      </c>
      <c r="G6" s="101">
        <v>6</v>
      </c>
      <c r="H6" s="102">
        <v>9</v>
      </c>
    </row>
    <row r="7" spans="1:26">
      <c r="A7" s="99"/>
      <c r="B7" s="103" t="s">
        <v>5</v>
      </c>
      <c r="C7" s="104">
        <v>4</v>
      </c>
      <c r="D7" s="105">
        <v>2</v>
      </c>
      <c r="E7" s="105">
        <v>3</v>
      </c>
      <c r="F7" s="105">
        <v>5</v>
      </c>
      <c r="G7" s="105">
        <v>2</v>
      </c>
      <c r="H7" s="106">
        <v>1</v>
      </c>
    </row>
    <row r="8" spans="1:26">
      <c r="A8" s="15"/>
      <c r="B8" s="16"/>
      <c r="C8" s="37" t="str">
        <f t="shared" ref="C8:H8" si="0">IF(C6+C7&gt;10,"Marks &gt; 10",IF(C6-C7&lt;0,"Marks &lt; 0","ok"))</f>
        <v>ok</v>
      </c>
      <c r="D8" s="37" t="str">
        <f t="shared" si="0"/>
        <v>ok</v>
      </c>
      <c r="E8" s="37" t="str">
        <f t="shared" si="0"/>
        <v>ok</v>
      </c>
      <c r="F8" s="37" t="str">
        <f t="shared" si="0"/>
        <v>ok</v>
      </c>
      <c r="G8" s="37" t="str">
        <f t="shared" si="0"/>
        <v>ok</v>
      </c>
      <c r="H8" s="37" t="str">
        <f t="shared" si="0"/>
        <v>ok</v>
      </c>
    </row>
    <row r="9" spans="1:26" ht="15.75">
      <c r="T9" s="28" t="s">
        <v>6</v>
      </c>
      <c r="X9" s="29" t="s">
        <v>7</v>
      </c>
    </row>
    <row r="10" spans="1:26" ht="15.75" thickBot="1">
      <c r="C10" s="42" t="s">
        <v>8</v>
      </c>
      <c r="D10" s="30" t="s">
        <v>9</v>
      </c>
    </row>
    <row r="11" spans="1:26" ht="15.75" thickBot="1">
      <c r="B11" s="44" t="s">
        <v>10</v>
      </c>
      <c r="C11" s="43">
        <v>1</v>
      </c>
      <c r="D11" s="43">
        <v>2</v>
      </c>
      <c r="E11" s="43">
        <v>3</v>
      </c>
      <c r="F11" s="43">
        <v>4</v>
      </c>
      <c r="G11" s="43">
        <v>5</v>
      </c>
      <c r="H11" s="43">
        <v>6</v>
      </c>
      <c r="I11" s="72" t="s">
        <v>11</v>
      </c>
      <c r="J11" s="73" t="s">
        <v>12</v>
      </c>
      <c r="K11" s="5" t="s">
        <v>13</v>
      </c>
      <c r="L11" s="5" t="s">
        <v>14</v>
      </c>
      <c r="M11" s="6" t="s">
        <v>15</v>
      </c>
      <c r="N11" s="65" t="s">
        <v>16</v>
      </c>
      <c r="O11" s="6" t="s">
        <v>17</v>
      </c>
      <c r="T11" s="25" t="s">
        <v>18</v>
      </c>
      <c r="U11" s="26" t="s">
        <v>19</v>
      </c>
      <c r="V11" s="27" t="s">
        <v>20</v>
      </c>
      <c r="X11" s="25" t="s">
        <v>18</v>
      </c>
      <c r="Y11" s="26" t="s">
        <v>19</v>
      </c>
      <c r="Z11" s="27" t="s">
        <v>20</v>
      </c>
    </row>
    <row r="12" spans="1:26">
      <c r="B12" s="45" t="s">
        <v>21</v>
      </c>
      <c r="C12" s="38">
        <f ca="1">(RAND()-0.5)*2*C$7+C$6</f>
        <v>6.3802755027418456</v>
      </c>
      <c r="D12" s="38">
        <f t="shared" ref="D12:H22" ca="1" si="1">(RAND()-0.5)*2*D$7+D$6</f>
        <v>7.5258598633740963</v>
      </c>
      <c r="E12" s="38">
        <f t="shared" ca="1" si="1"/>
        <v>5.0806599334043074</v>
      </c>
      <c r="F12" s="38">
        <f t="shared" ca="1" si="1"/>
        <v>9.6938259068527373</v>
      </c>
      <c r="G12" s="38">
        <f t="shared" ca="1" si="1"/>
        <v>7.1696072292761572</v>
      </c>
      <c r="H12" s="38">
        <f t="shared" ca="1" si="1"/>
        <v>8.2677660182620745</v>
      </c>
      <c r="I12" s="74"/>
      <c r="J12" s="75"/>
      <c r="K12" s="9">
        <f ca="1">SUM(C12:H12)</f>
        <v>44.117994453911216</v>
      </c>
      <c r="L12" s="9">
        <f ca="1">AVERAGE(C12:H12)</f>
        <v>7.3529990756518693</v>
      </c>
      <c r="M12" s="10">
        <f ca="1">_xlfn.STDEV.P(C12:H12)</f>
        <v>1.4427692447105938</v>
      </c>
      <c r="N12" s="85">
        <f ca="1">SKEW(C12:H12)</f>
        <v>7.1225892318829712E-2</v>
      </c>
      <c r="O12" s="86">
        <f ca="1">KURT(C12:H12)</f>
        <v>0.28880352644803153</v>
      </c>
      <c r="T12" s="7">
        <v>0</v>
      </c>
      <c r="U12" s="49">
        <f ca="1">COUNTIF($C$12:$H$22,CONCATENATE("&lt;=",T12))</f>
        <v>0</v>
      </c>
      <c r="V12" s="50">
        <v>0</v>
      </c>
      <c r="X12" s="7">
        <v>0</v>
      </c>
      <c r="Y12" s="18">
        <f ca="1">COUNTIF($C$12:$H$22,CONCATENATE("&lt;=",X12))/COUNT($C$12:$H$22)*100</f>
        <v>0</v>
      </c>
      <c r="Z12" s="19">
        <v>0</v>
      </c>
    </row>
    <row r="13" spans="1:26">
      <c r="B13" s="46" t="s">
        <v>22</v>
      </c>
      <c r="C13" s="38">
        <f t="shared" ref="C13:C22" ca="1" si="2">(RAND()-0.5)*2*C$7+C$6</f>
        <v>6.018626867063503</v>
      </c>
      <c r="D13" s="38">
        <f t="shared" ca="1" si="1"/>
        <v>8.6417530799806013</v>
      </c>
      <c r="E13" s="38">
        <f t="shared" ca="1" si="1"/>
        <v>6.922885042754662</v>
      </c>
      <c r="F13" s="38">
        <f t="shared" ca="1" si="1"/>
        <v>0.82119419543293759</v>
      </c>
      <c r="G13" s="38">
        <f t="shared" ca="1" si="1"/>
        <v>5.259248655906676</v>
      </c>
      <c r="H13" s="38">
        <f t="shared" ca="1" si="1"/>
        <v>9.5489552758342455</v>
      </c>
      <c r="I13" s="74"/>
      <c r="J13" s="76"/>
      <c r="K13" s="11">
        <f t="shared" ref="K13:K22" ca="1" si="3">SUM(C13:H13)</f>
        <v>37.212663116972628</v>
      </c>
      <c r="L13" s="11">
        <f t="shared" ref="L13:L22" ca="1" si="4">AVERAGE(C13:H13)</f>
        <v>6.202110519495438</v>
      </c>
      <c r="M13" s="12">
        <f t="shared" ref="M13:M22" ca="1" si="5">_xlfn.STDEV.P(C13:H13)</f>
        <v>2.815127492388958</v>
      </c>
      <c r="N13" s="87">
        <f t="shared" ref="N13:N22" ca="1" si="6">SKEW(C13:H13)</f>
        <v>-1.0665369682312205</v>
      </c>
      <c r="O13" s="88">
        <f t="shared" ref="O13:O22" ca="1" si="7">KURT(C13:H13)</f>
        <v>1.4924081963028808</v>
      </c>
      <c r="T13" s="20">
        <v>1</v>
      </c>
      <c r="U13" s="51">
        <f ca="1">COUNTIF($C$12:$H$22,CONCATENATE("&lt;=",T13))</f>
        <v>2</v>
      </c>
      <c r="V13" s="52">
        <f ca="1">U13-U12</f>
        <v>2</v>
      </c>
      <c r="X13" s="20">
        <v>1</v>
      </c>
      <c r="Y13" s="21">
        <f t="shared" ref="Y13:Y22" ca="1" si="8">COUNTIF(C$12:H$22,CONCATENATE("&lt;=",X13))/COUNT(C$12:H$22)*100</f>
        <v>3.0303030303030303</v>
      </c>
      <c r="Z13" s="22">
        <f ca="1">Y13-Y12</f>
        <v>3.0303030303030303</v>
      </c>
    </row>
    <row r="14" spans="1:26">
      <c r="B14" s="46" t="s">
        <v>23</v>
      </c>
      <c r="C14" s="38">
        <f t="shared" ca="1" si="2"/>
        <v>9.7390155858848075</v>
      </c>
      <c r="D14" s="38">
        <f t="shared" ca="1" si="1"/>
        <v>7.6149346230531343</v>
      </c>
      <c r="E14" s="38">
        <f t="shared" ca="1" si="1"/>
        <v>9.0663943505615983</v>
      </c>
      <c r="F14" s="38">
        <f t="shared" ca="1" si="1"/>
        <v>5.3787833745042146</v>
      </c>
      <c r="G14" s="38">
        <f t="shared" ca="1" si="1"/>
        <v>6.3921344072281485</v>
      </c>
      <c r="H14" s="38">
        <f t="shared" ca="1" si="1"/>
        <v>8.1681511390311137</v>
      </c>
      <c r="I14" s="74"/>
      <c r="J14" s="76"/>
      <c r="K14" s="11">
        <f t="shared" ca="1" si="3"/>
        <v>46.359413480263015</v>
      </c>
      <c r="L14" s="11">
        <f t="shared" ca="1" si="4"/>
        <v>7.7265689133771689</v>
      </c>
      <c r="M14" s="12">
        <f t="shared" ca="1" si="5"/>
        <v>1.4913832101076112</v>
      </c>
      <c r="N14" s="87">
        <f t="shared" ca="1" si="6"/>
        <v>-0.32179314980875506</v>
      </c>
      <c r="O14" s="88">
        <f t="shared" ca="1" si="7"/>
        <v>-1.0208892802234555</v>
      </c>
      <c r="T14" s="20">
        <v>2</v>
      </c>
      <c r="U14" s="51">
        <f t="shared" ref="U14:U22" ca="1" si="9">COUNTIF($C$12:$H$22,CONCATENATE("&lt;=",T14))</f>
        <v>2</v>
      </c>
      <c r="V14" s="52">
        <f t="shared" ref="V14:V22" ca="1" si="10">U14-U13</f>
        <v>0</v>
      </c>
      <c r="X14" s="20">
        <v>2</v>
      </c>
      <c r="Y14" s="21">
        <f t="shared" ca="1" si="8"/>
        <v>3.0303030303030303</v>
      </c>
      <c r="Z14" s="22">
        <f t="shared" ref="Z14:Z22" ca="1" si="11">Y14-Y13</f>
        <v>0</v>
      </c>
    </row>
    <row r="15" spans="1:26">
      <c r="B15" s="46" t="s">
        <v>24</v>
      </c>
      <c r="C15" s="38">
        <f t="shared" ca="1" si="2"/>
        <v>9.9593914146400504</v>
      </c>
      <c r="D15" s="38">
        <f t="shared" ca="1" si="1"/>
        <v>9.9399186030684099</v>
      </c>
      <c r="E15" s="38">
        <f t="shared" ca="1" si="1"/>
        <v>9.4428828790678772</v>
      </c>
      <c r="F15" s="38">
        <f t="shared" ca="1" si="1"/>
        <v>7.0337957922963437</v>
      </c>
      <c r="G15" s="38">
        <f t="shared" ca="1" si="1"/>
        <v>5.927202365759995</v>
      </c>
      <c r="H15" s="38">
        <f t="shared" ca="1" si="1"/>
        <v>9.4652443051059123</v>
      </c>
      <c r="I15" s="74"/>
      <c r="J15" s="76"/>
      <c r="K15" s="11">
        <f t="shared" ca="1" si="3"/>
        <v>51.768435359938586</v>
      </c>
      <c r="L15" s="11">
        <f t="shared" ca="1" si="4"/>
        <v>8.6280725599897643</v>
      </c>
      <c r="M15" s="12">
        <f t="shared" ca="1" si="5"/>
        <v>1.5649568970886041</v>
      </c>
      <c r="N15" s="87">
        <f t="shared" ca="1" si="6"/>
        <v>-1.0723553923703488</v>
      </c>
      <c r="O15" s="88">
        <f t="shared" ca="1" si="7"/>
        <v>-0.84364993453713932</v>
      </c>
      <c r="T15" s="20">
        <v>3</v>
      </c>
      <c r="U15" s="51">
        <f t="shared" ca="1" si="9"/>
        <v>2</v>
      </c>
      <c r="V15" s="52">
        <f t="shared" ca="1" si="10"/>
        <v>0</v>
      </c>
      <c r="X15" s="20">
        <v>3</v>
      </c>
      <c r="Y15" s="21">
        <f t="shared" ca="1" si="8"/>
        <v>3.0303030303030303</v>
      </c>
      <c r="Z15" s="22">
        <f t="shared" ca="1" si="11"/>
        <v>0</v>
      </c>
    </row>
    <row r="16" spans="1:26">
      <c r="B16" s="46" t="s">
        <v>25</v>
      </c>
      <c r="C16" s="38">
        <f t="shared" ca="1" si="2"/>
        <v>5.1261236108791568</v>
      </c>
      <c r="D16" s="38">
        <f t="shared" ca="1" si="1"/>
        <v>9.7508463948163691</v>
      </c>
      <c r="E16" s="38">
        <f t="shared" ca="1" si="1"/>
        <v>7.9010679412961107</v>
      </c>
      <c r="F16" s="38">
        <f t="shared" ca="1" si="1"/>
        <v>0.51184704977861806</v>
      </c>
      <c r="G16" s="38">
        <f t="shared" ca="1" si="1"/>
        <v>5.3105215348118442</v>
      </c>
      <c r="H16" s="38">
        <f t="shared" ca="1" si="1"/>
        <v>9.4402236762021161</v>
      </c>
      <c r="I16" s="74"/>
      <c r="J16" s="76"/>
      <c r="K16" s="11">
        <f t="shared" ca="1" si="3"/>
        <v>38.040630207784218</v>
      </c>
      <c r="L16" s="11">
        <f t="shared" ca="1" si="4"/>
        <v>6.3401050346307031</v>
      </c>
      <c r="M16" s="12">
        <f t="shared" ca="1" si="5"/>
        <v>3.1670933475399323</v>
      </c>
      <c r="N16" s="87">
        <f t="shared" ca="1" si="6"/>
        <v>-0.9165548306597755</v>
      </c>
      <c r="O16" s="88">
        <f t="shared" ca="1" si="7"/>
        <v>0.4697796923106079</v>
      </c>
      <c r="T16" s="20">
        <v>4</v>
      </c>
      <c r="U16" s="51">
        <f t="shared" ca="1" si="9"/>
        <v>4</v>
      </c>
      <c r="V16" s="52">
        <f t="shared" ca="1" si="10"/>
        <v>2</v>
      </c>
      <c r="X16" s="20">
        <v>4</v>
      </c>
      <c r="Y16" s="21">
        <f t="shared" ca="1" si="8"/>
        <v>6.0606060606060606</v>
      </c>
      <c r="Z16" s="22">
        <f t="shared" ca="1" si="11"/>
        <v>3.0303030303030303</v>
      </c>
    </row>
    <row r="17" spans="2:26">
      <c r="B17" s="46" t="s">
        <v>26</v>
      </c>
      <c r="C17" s="38">
        <f t="shared" ca="1" si="2"/>
        <v>9.5128283902035626</v>
      </c>
      <c r="D17" s="38">
        <f t="shared" ca="1" si="1"/>
        <v>7.7995403491271027</v>
      </c>
      <c r="E17" s="38">
        <f t="shared" ca="1" si="1"/>
        <v>9.0941597089810209</v>
      </c>
      <c r="F17" s="38">
        <f t="shared" ca="1" si="1"/>
        <v>9.6480122487532576</v>
      </c>
      <c r="G17" s="38">
        <f t="shared" ca="1" si="1"/>
        <v>4.2448965998038037</v>
      </c>
      <c r="H17" s="38">
        <f t="shared" ca="1" si="1"/>
        <v>9.9350485588979698</v>
      </c>
      <c r="I17" s="74"/>
      <c r="J17" s="76"/>
      <c r="K17" s="11">
        <f t="shared" ca="1" si="3"/>
        <v>50.234485855766714</v>
      </c>
      <c r="L17" s="11">
        <f t="shared" ca="1" si="4"/>
        <v>8.3724143092944523</v>
      </c>
      <c r="M17" s="12">
        <f t="shared" ca="1" si="5"/>
        <v>1.9687146236181123</v>
      </c>
      <c r="N17" s="87">
        <f t="shared" ca="1" si="6"/>
        <v>-1.8769556351126835</v>
      </c>
      <c r="O17" s="88">
        <f t="shared" ca="1" si="7"/>
        <v>3.487668236487881</v>
      </c>
      <c r="T17" s="20">
        <v>5</v>
      </c>
      <c r="U17" s="51">
        <f t="shared" ca="1" si="9"/>
        <v>9</v>
      </c>
      <c r="V17" s="52">
        <f t="shared" ca="1" si="10"/>
        <v>5</v>
      </c>
      <c r="X17" s="20">
        <v>5</v>
      </c>
      <c r="Y17" s="21">
        <f t="shared" ca="1" si="8"/>
        <v>13.636363636363635</v>
      </c>
      <c r="Z17" s="22">
        <f t="shared" ca="1" si="11"/>
        <v>7.5757575757575744</v>
      </c>
    </row>
    <row r="18" spans="2:26">
      <c r="B18" s="46" t="s">
        <v>27</v>
      </c>
      <c r="C18" s="38">
        <f t="shared" ca="1" si="2"/>
        <v>5.3783546370381652</v>
      </c>
      <c r="D18" s="38">
        <f t="shared" ca="1" si="1"/>
        <v>6.3978154509500218</v>
      </c>
      <c r="E18" s="38">
        <f t="shared" ca="1" si="1"/>
        <v>8.2539368217365485</v>
      </c>
      <c r="F18" s="38">
        <f t="shared" ca="1" si="1"/>
        <v>4.0804336067849212</v>
      </c>
      <c r="G18" s="38">
        <f t="shared" ca="1" si="1"/>
        <v>5.9278202743317898</v>
      </c>
      <c r="H18" s="38">
        <f t="shared" ca="1" si="1"/>
        <v>8.7694123594381423</v>
      </c>
      <c r="I18" s="74"/>
      <c r="J18" s="76"/>
      <c r="K18" s="11">
        <f t="shared" ca="1" si="3"/>
        <v>38.807773150279587</v>
      </c>
      <c r="L18" s="11">
        <f t="shared" ca="1" si="4"/>
        <v>6.4679621917132648</v>
      </c>
      <c r="M18" s="12">
        <f t="shared" ca="1" si="5"/>
        <v>1.6160955766298262</v>
      </c>
      <c r="N18" s="87">
        <f t="shared" ca="1" si="6"/>
        <v>0.15277656290364403</v>
      </c>
      <c r="O18" s="88">
        <f t="shared" ca="1" si="7"/>
        <v>-1.103561389929399</v>
      </c>
      <c r="T18" s="20">
        <v>6</v>
      </c>
      <c r="U18" s="51">
        <f t="shared" ca="1" si="9"/>
        <v>19</v>
      </c>
      <c r="V18" s="52">
        <f t="shared" ca="1" si="10"/>
        <v>10</v>
      </c>
      <c r="X18" s="20">
        <v>6</v>
      </c>
      <c r="Y18" s="21">
        <f t="shared" ca="1" si="8"/>
        <v>28.787878787878789</v>
      </c>
      <c r="Z18" s="22">
        <f t="shared" ca="1" si="11"/>
        <v>15.151515151515154</v>
      </c>
    </row>
    <row r="19" spans="2:26">
      <c r="B19" s="46" t="s">
        <v>28</v>
      </c>
      <c r="C19" s="38">
        <f t="shared" ca="1" si="2"/>
        <v>3.2842555327663288</v>
      </c>
      <c r="D19" s="38">
        <f t="shared" ca="1" si="1"/>
        <v>6.4312124186565276</v>
      </c>
      <c r="E19" s="38">
        <f t="shared" ca="1" si="1"/>
        <v>7.6697956743199818</v>
      </c>
      <c r="F19" s="38">
        <f t="shared" ca="1" si="1"/>
        <v>8.8345336975233248</v>
      </c>
      <c r="G19" s="38">
        <f t="shared" ca="1" si="1"/>
        <v>4.2737338682574944</v>
      </c>
      <c r="H19" s="38">
        <f t="shared" ca="1" si="1"/>
        <v>9.4156876997213388</v>
      </c>
      <c r="I19" s="74"/>
      <c r="J19" s="76"/>
      <c r="K19" s="11">
        <f t="shared" ca="1" si="3"/>
        <v>39.909218891244997</v>
      </c>
      <c r="L19" s="11">
        <f t="shared" ca="1" si="4"/>
        <v>6.6515364818741665</v>
      </c>
      <c r="M19" s="12">
        <f t="shared" ca="1" si="5"/>
        <v>2.2540308166348701</v>
      </c>
      <c r="N19" s="87">
        <f t="shared" ca="1" si="6"/>
        <v>-0.37976241879980904</v>
      </c>
      <c r="O19" s="88">
        <f t="shared" ca="1" si="7"/>
        <v>-1.6795627263754342</v>
      </c>
      <c r="T19" s="20">
        <v>7</v>
      </c>
      <c r="U19" s="51">
        <f t="shared" ca="1" si="9"/>
        <v>27</v>
      </c>
      <c r="V19" s="52">
        <f t="shared" ca="1" si="10"/>
        <v>8</v>
      </c>
      <c r="X19" s="20">
        <v>7</v>
      </c>
      <c r="Y19" s="21">
        <f t="shared" ca="1" si="8"/>
        <v>40.909090909090914</v>
      </c>
      <c r="Z19" s="22">
        <f t="shared" ca="1" si="11"/>
        <v>12.121212121212125</v>
      </c>
    </row>
    <row r="20" spans="2:26">
      <c r="B20" s="46" t="s">
        <v>29</v>
      </c>
      <c r="C20" s="38">
        <f t="shared" ca="1" si="2"/>
        <v>5.672010223270485</v>
      </c>
      <c r="D20" s="38">
        <f t="shared" ca="1" si="1"/>
        <v>6.3298517995017001</v>
      </c>
      <c r="E20" s="38">
        <f t="shared" ca="1" si="1"/>
        <v>8.4362846466005141</v>
      </c>
      <c r="F20" s="38">
        <f t="shared" ca="1" si="1"/>
        <v>6.4561417994364758</v>
      </c>
      <c r="G20" s="38">
        <f t="shared" ca="1" si="1"/>
        <v>4.0331496225141539</v>
      </c>
      <c r="H20" s="38">
        <f t="shared" ca="1" si="1"/>
        <v>8.9702357434553139</v>
      </c>
      <c r="I20" s="74"/>
      <c r="J20" s="76"/>
      <c r="K20" s="11">
        <f t="shared" ca="1" si="3"/>
        <v>39.897673834778644</v>
      </c>
      <c r="L20" s="11">
        <f t="shared" ca="1" si="4"/>
        <v>6.6496123057964409</v>
      </c>
      <c r="M20" s="12">
        <f t="shared" ca="1" si="5"/>
        <v>1.6592544317549636</v>
      </c>
      <c r="N20" s="87">
        <f t="shared" ca="1" si="6"/>
        <v>-3.425005289626526E-2</v>
      </c>
      <c r="O20" s="88">
        <f t="shared" ca="1" si="7"/>
        <v>-0.6715076374342841</v>
      </c>
      <c r="T20" s="20">
        <v>8</v>
      </c>
      <c r="U20" s="51">
        <f t="shared" ca="1" si="9"/>
        <v>37</v>
      </c>
      <c r="V20" s="52">
        <f t="shared" ca="1" si="10"/>
        <v>10</v>
      </c>
      <c r="X20" s="20">
        <v>8</v>
      </c>
      <c r="Y20" s="21">
        <f t="shared" ca="1" si="8"/>
        <v>56.060606060606055</v>
      </c>
      <c r="Z20" s="22">
        <f t="shared" ca="1" si="11"/>
        <v>15.151515151515142</v>
      </c>
    </row>
    <row r="21" spans="2:26">
      <c r="B21" s="46" t="s">
        <v>30</v>
      </c>
      <c r="C21" s="38">
        <f t="shared" ca="1" si="2"/>
        <v>8.48198392725849</v>
      </c>
      <c r="D21" s="38">
        <f t="shared" ca="1" si="1"/>
        <v>7.4574344427134545</v>
      </c>
      <c r="E21" s="38">
        <f t="shared" ca="1" si="1"/>
        <v>8.6252161413366402</v>
      </c>
      <c r="F21" s="38">
        <f t="shared" ca="1" si="1"/>
        <v>5.3997966957977148</v>
      </c>
      <c r="G21" s="38">
        <f t="shared" ca="1" si="1"/>
        <v>4.9101602097127124</v>
      </c>
      <c r="H21" s="38">
        <f t="shared" ca="1" si="1"/>
        <v>9.0484707855210296</v>
      </c>
      <c r="I21" s="74"/>
      <c r="J21" s="76"/>
      <c r="K21" s="11">
        <f t="shared" ca="1" si="3"/>
        <v>43.923062202340034</v>
      </c>
      <c r="L21" s="11">
        <f t="shared" ca="1" si="4"/>
        <v>7.3205103670566727</v>
      </c>
      <c r="M21" s="12">
        <f t="shared" ca="1" si="5"/>
        <v>1.6101139859613767</v>
      </c>
      <c r="N21" s="87">
        <f t="shared" ca="1" si="6"/>
        <v>-0.66371939032569072</v>
      </c>
      <c r="O21" s="88">
        <f t="shared" ca="1" si="7"/>
        <v>-1.8382137788672974</v>
      </c>
      <c r="T21" s="20">
        <v>9</v>
      </c>
      <c r="U21" s="51">
        <f t="shared" ca="1" si="9"/>
        <v>48</v>
      </c>
      <c r="V21" s="52">
        <f t="shared" ca="1" si="10"/>
        <v>11</v>
      </c>
      <c r="X21" s="20">
        <v>9</v>
      </c>
      <c r="Y21" s="21">
        <f t="shared" ca="1" si="8"/>
        <v>72.727272727272734</v>
      </c>
      <c r="Z21" s="22">
        <f t="shared" ca="1" si="11"/>
        <v>16.666666666666679</v>
      </c>
    </row>
    <row r="22" spans="2:26" ht="15.75" thickBot="1">
      <c r="B22" s="47" t="s">
        <v>31</v>
      </c>
      <c r="C22" s="38">
        <f t="shared" ca="1" si="2"/>
        <v>3.5282822386704646</v>
      </c>
      <c r="D22" s="38">
        <f t="shared" ca="1" si="1"/>
        <v>9.1312332657850384</v>
      </c>
      <c r="E22" s="38">
        <f t="shared" ca="1" si="1"/>
        <v>7.0426457532404232</v>
      </c>
      <c r="F22" s="38">
        <f t="shared" ca="1" si="1"/>
        <v>9.260815383925312</v>
      </c>
      <c r="G22" s="38">
        <f t="shared" ca="1" si="1"/>
        <v>7.8047534253644582</v>
      </c>
      <c r="H22" s="38">
        <f t="shared" ca="1" si="1"/>
        <v>8.6909196111004405</v>
      </c>
      <c r="I22" s="77"/>
      <c r="J22" s="78"/>
      <c r="K22" s="13">
        <f t="shared" ca="1" si="3"/>
        <v>45.45864967808614</v>
      </c>
      <c r="L22" s="13">
        <f t="shared" ca="1" si="4"/>
        <v>7.5764416130143566</v>
      </c>
      <c r="M22" s="14">
        <f t="shared" ca="1" si="5"/>
        <v>1.9672828942280929</v>
      </c>
      <c r="N22" s="89">
        <f t="shared" ca="1" si="6"/>
        <v>-1.6952938656809142</v>
      </c>
      <c r="O22" s="90">
        <f t="shared" ca="1" si="7"/>
        <v>2.9692999088946888</v>
      </c>
      <c r="T22" s="8">
        <v>10</v>
      </c>
      <c r="U22" s="53">
        <f t="shared" ca="1" si="9"/>
        <v>66</v>
      </c>
      <c r="V22" s="54">
        <f t="shared" ca="1" si="10"/>
        <v>18</v>
      </c>
      <c r="X22" s="8">
        <v>10</v>
      </c>
      <c r="Y22" s="23">
        <f t="shared" ca="1" si="8"/>
        <v>100</v>
      </c>
      <c r="Z22" s="24">
        <f t="shared" ca="1" si="11"/>
        <v>27.272727272727266</v>
      </c>
    </row>
    <row r="23" spans="2:26">
      <c r="B23" s="55" t="s">
        <v>11</v>
      </c>
      <c r="C23" s="79"/>
      <c r="D23" s="80"/>
      <c r="E23" s="80"/>
      <c r="F23" s="80"/>
      <c r="G23" s="80"/>
      <c r="H23" s="81"/>
      <c r="K23" s="11"/>
      <c r="L23" s="13"/>
      <c r="M23" s="13"/>
      <c r="N23" s="92"/>
      <c r="O23" s="90"/>
    </row>
    <row r="24" spans="2:26" ht="15.75" thickBot="1">
      <c r="B24" s="55" t="s">
        <v>12</v>
      </c>
      <c r="C24" s="82"/>
      <c r="D24" s="83"/>
      <c r="E24" s="83"/>
      <c r="F24" s="83"/>
      <c r="G24" s="83"/>
      <c r="H24" s="84"/>
      <c r="L24" s="107" t="s">
        <v>32</v>
      </c>
      <c r="M24" s="108"/>
      <c r="N24" s="108"/>
      <c r="O24" s="109"/>
      <c r="Q24" s="17" t="s">
        <v>33</v>
      </c>
    </row>
    <row r="25" spans="2:26">
      <c r="B25" s="48" t="s">
        <v>34</v>
      </c>
      <c r="C25" s="38">
        <f t="shared" ref="C25:H25" ca="1" si="12">SUM(C12:C22)</f>
        <v>73.081147930416861</v>
      </c>
      <c r="D25" s="38">
        <f t="shared" ca="1" si="12"/>
        <v>87.020400291026448</v>
      </c>
      <c r="E25" s="38">
        <f t="shared" ca="1" si="12"/>
        <v>87.535928893299683</v>
      </c>
      <c r="F25" s="38">
        <f t="shared" ca="1" si="12"/>
        <v>67.119179751085852</v>
      </c>
      <c r="G25" s="38">
        <f t="shared" ca="1" si="12"/>
        <v>61.253228192967242</v>
      </c>
      <c r="H25" s="39">
        <f t="shared" ca="1" si="12"/>
        <v>99.720115172569706</v>
      </c>
      <c r="L25" s="7"/>
      <c r="M25" s="56"/>
      <c r="N25" s="56"/>
      <c r="O25" s="57"/>
    </row>
    <row r="26" spans="2:26">
      <c r="B26" s="46" t="s">
        <v>14</v>
      </c>
      <c r="C26" s="38">
        <f t="shared" ref="C26:H26" ca="1" si="13">AVERAGE(C12:C22)</f>
        <v>6.6437407209469876</v>
      </c>
      <c r="D26" s="38">
        <f t="shared" ca="1" si="13"/>
        <v>7.910945481002404</v>
      </c>
      <c r="E26" s="38">
        <f t="shared" ca="1" si="13"/>
        <v>7.9578117175726986</v>
      </c>
      <c r="F26" s="38">
        <f t="shared" ca="1" si="13"/>
        <v>6.1017436137350778</v>
      </c>
      <c r="G26" s="38">
        <f t="shared" ca="1" si="13"/>
        <v>5.568475290269749</v>
      </c>
      <c r="H26" s="39">
        <f t="shared" ca="1" si="13"/>
        <v>9.0654650156881544</v>
      </c>
      <c r="I26" s="31">
        <f ca="1">AVERAGE(C26:H26)</f>
        <v>7.2080303065358455</v>
      </c>
      <c r="L26" s="33">
        <f ca="1">AVERAGE(L$12:L$22)</f>
        <v>7.2080303065358438</v>
      </c>
      <c r="M26" s="34"/>
      <c r="O26" s="70"/>
      <c r="Q26" s="60" t="s">
        <v>14</v>
      </c>
      <c r="R26" s="31">
        <f ca="1">AVERAGE(C12:H22)</f>
        <v>7.2080303065358455</v>
      </c>
    </row>
    <row r="27" spans="2:26" ht="15.75" thickBot="1">
      <c r="B27" s="47" t="s">
        <v>15</v>
      </c>
      <c r="C27" s="40">
        <f t="shared" ref="C27:H27" ca="1" si="14">_xlfn.STDEV.P(C12:C22)</f>
        <v>2.305844264268984</v>
      </c>
      <c r="D27" s="40">
        <f t="shared" ca="1" si="14"/>
        <v>1.2416329316540891</v>
      </c>
      <c r="E27" s="40">
        <f t="shared" ca="1" si="14"/>
        <v>1.1969852700323169</v>
      </c>
      <c r="F27" s="40">
        <f t="shared" ca="1" si="14"/>
        <v>3.1356239446265262</v>
      </c>
      <c r="G27" s="40">
        <f t="shared" ca="1" si="14"/>
        <v>1.1631373114930512</v>
      </c>
      <c r="H27" s="41">
        <f t="shared" ca="1" si="14"/>
        <v>0.53014977041842171</v>
      </c>
      <c r="I27" s="32">
        <f ca="1">AVERAGE(C27:H27)</f>
        <v>1.5955622487488983</v>
      </c>
      <c r="L27" s="35"/>
      <c r="M27" s="36">
        <f ca="1">AVERAGE(M$12:M$22)</f>
        <v>1.9597111382420851</v>
      </c>
      <c r="O27" s="70"/>
      <c r="Q27" s="61" t="s">
        <v>15</v>
      </c>
      <c r="R27" s="62">
        <f ca="1">_xlfn.STDEV.P(C12:H22)</f>
        <v>2.1792272250850977</v>
      </c>
    </row>
    <row r="28" spans="2:26">
      <c r="B28" s="48" t="s">
        <v>35</v>
      </c>
      <c r="C28" s="66">
        <f t="shared" ref="C28:H28" ca="1" si="15">SKEW(C12:C22)</f>
        <v>0.18214373825162916</v>
      </c>
      <c r="D28" s="9">
        <f t="shared" ca="1" si="15"/>
        <v>0.32952798439755232</v>
      </c>
      <c r="E28" s="9">
        <f t="shared" ca="1" si="15"/>
        <v>-1.1846925444930396</v>
      </c>
      <c r="F28" s="9">
        <f t="shared" ca="1" si="15"/>
        <v>-0.64312395717990012</v>
      </c>
      <c r="G28" s="9">
        <f t="shared" ca="1" si="15"/>
        <v>0.50487590102019497</v>
      </c>
      <c r="H28" s="10">
        <f t="shared" ca="1" si="15"/>
        <v>-0.26973869466157463</v>
      </c>
      <c r="I28" s="32">
        <f ca="1">AVERAGE(C28:H28)</f>
        <v>-0.180167928777523</v>
      </c>
      <c r="L28" s="20"/>
      <c r="N28" s="33">
        <f ca="1">AVERAGE(N$12:N$22)</f>
        <v>-0.7093835680602717</v>
      </c>
      <c r="O28" s="34"/>
      <c r="Q28" s="63" t="s">
        <v>35</v>
      </c>
      <c r="R28" s="97">
        <f ca="1">SKEW(C12:H22)</f>
        <v>-0.90092566809992336</v>
      </c>
    </row>
    <row r="29" spans="2:26" ht="15.75" thickBot="1">
      <c r="B29" s="47" t="s">
        <v>17</v>
      </c>
      <c r="C29" s="67">
        <f t="shared" ref="C29:H29" ca="1" si="16">KURT(C12:C22)</f>
        <v>-1.3671642622445872</v>
      </c>
      <c r="D29" s="13">
        <f t="shared" ca="1" si="16"/>
        <v>-1.1533196112493456</v>
      </c>
      <c r="E29" s="13">
        <f t="shared" ca="1" si="16"/>
        <v>1.6405916122073059</v>
      </c>
      <c r="F29" s="13">
        <f t="shared" ca="1" si="16"/>
        <v>-0.63720954798242557</v>
      </c>
      <c r="G29" s="13">
        <f t="shared" ca="1" si="16"/>
        <v>-0.54812116232848451</v>
      </c>
      <c r="H29" s="14">
        <f t="shared" ca="1" si="16"/>
        <v>-0.77666552726447913</v>
      </c>
      <c r="I29" s="32">
        <f ca="1">AVERAGE(C29:H29)</f>
        <v>-0.47364808314366935</v>
      </c>
      <c r="L29" s="71"/>
      <c r="M29" s="91"/>
      <c r="N29" s="35"/>
      <c r="O29" s="36">
        <f ca="1">AVERAGE(O$12:O$22)</f>
        <v>0.14096134664337095</v>
      </c>
      <c r="Q29" s="64" t="s">
        <v>17</v>
      </c>
      <c r="R29" s="98">
        <f ca="1">KURT(C12:H22)</f>
        <v>0.61591561516292526</v>
      </c>
    </row>
    <row r="30" spans="2:26">
      <c r="L30" s="30"/>
      <c r="M30" s="30"/>
    </row>
    <row r="32" spans="2:26">
      <c r="K32" s="68" t="s">
        <v>36</v>
      </c>
      <c r="L32" s="56"/>
      <c r="M32" s="56"/>
      <c r="N32" s="56"/>
      <c r="O32" s="56"/>
      <c r="P32" s="57"/>
    </row>
    <row r="33" spans="2:16">
      <c r="K33" s="69" t="s">
        <v>37</v>
      </c>
      <c r="P33" s="70"/>
    </row>
    <row r="34" spans="2:16">
      <c r="K34" s="71" t="s">
        <v>38</v>
      </c>
      <c r="L34" s="58"/>
      <c r="M34" s="58"/>
      <c r="N34" s="58"/>
      <c r="O34" s="58"/>
      <c r="P34" s="59"/>
    </row>
    <row r="36" spans="2:16">
      <c r="B36" s="96" t="s">
        <v>14</v>
      </c>
      <c r="C36" s="94">
        <f t="shared" ref="C36:H39" ca="1" si="17">$I26</f>
        <v>7.2080303065358455</v>
      </c>
      <c r="D36" s="94">
        <f t="shared" ca="1" si="17"/>
        <v>7.2080303065358455</v>
      </c>
      <c r="E36" s="94">
        <f t="shared" ca="1" si="17"/>
        <v>7.2080303065358455</v>
      </c>
      <c r="F36" s="94">
        <f t="shared" ca="1" si="17"/>
        <v>7.2080303065358455</v>
      </c>
      <c r="G36" s="94">
        <f t="shared" ca="1" si="17"/>
        <v>7.2080303065358455</v>
      </c>
      <c r="H36" s="94">
        <f t="shared" ca="1" si="17"/>
        <v>7.2080303065358455</v>
      </c>
      <c r="J36" s="95" t="s">
        <v>3</v>
      </c>
      <c r="K36" s="93"/>
      <c r="L36" s="94">
        <f ca="1">L$26</f>
        <v>7.2080303065358438</v>
      </c>
      <c r="M36" s="94">
        <f ca="1">M$27</f>
        <v>1.9597111382420851</v>
      </c>
      <c r="N36" s="94">
        <f ca="1">N$28</f>
        <v>-0.7093835680602717</v>
      </c>
      <c r="O36" s="94">
        <f ca="1">O$29</f>
        <v>0.14096134664337095</v>
      </c>
    </row>
    <row r="37" spans="2:16">
      <c r="B37" s="96" t="s">
        <v>15</v>
      </c>
      <c r="C37" s="94">
        <f t="shared" ca="1" si="17"/>
        <v>1.5955622487488983</v>
      </c>
      <c r="D37" s="94">
        <f t="shared" ca="1" si="17"/>
        <v>1.5955622487488983</v>
      </c>
      <c r="E37" s="94">
        <f t="shared" ca="1" si="17"/>
        <v>1.5955622487488983</v>
      </c>
      <c r="F37" s="94">
        <f t="shared" ca="1" si="17"/>
        <v>1.5955622487488983</v>
      </c>
      <c r="G37" s="94">
        <f t="shared" ca="1" si="17"/>
        <v>1.5955622487488983</v>
      </c>
      <c r="H37" s="94">
        <f t="shared" ca="1" si="17"/>
        <v>1.5955622487488983</v>
      </c>
      <c r="L37" s="94">
        <f t="shared" ref="L37:L46" ca="1" si="18">L$26</f>
        <v>7.2080303065358438</v>
      </c>
      <c r="M37" s="94">
        <f t="shared" ref="M37:M46" ca="1" si="19">M$27</f>
        <v>1.9597111382420851</v>
      </c>
      <c r="N37" s="94">
        <f t="shared" ref="N37:N46" ca="1" si="20">N$28</f>
        <v>-0.7093835680602717</v>
      </c>
      <c r="O37" s="94">
        <f t="shared" ref="O37:O46" ca="1" si="21">O$29</f>
        <v>0.14096134664337095</v>
      </c>
    </row>
    <row r="38" spans="2:16">
      <c r="B38" s="96" t="s">
        <v>35</v>
      </c>
      <c r="C38" s="94">
        <f t="shared" ca="1" si="17"/>
        <v>-0.180167928777523</v>
      </c>
      <c r="D38" s="94">
        <f t="shared" ca="1" si="17"/>
        <v>-0.180167928777523</v>
      </c>
      <c r="E38" s="94">
        <f t="shared" ca="1" si="17"/>
        <v>-0.180167928777523</v>
      </c>
      <c r="F38" s="94">
        <f t="shared" ca="1" si="17"/>
        <v>-0.180167928777523</v>
      </c>
      <c r="G38" s="94">
        <f t="shared" ca="1" si="17"/>
        <v>-0.180167928777523</v>
      </c>
      <c r="H38" s="94">
        <f t="shared" ca="1" si="17"/>
        <v>-0.180167928777523</v>
      </c>
      <c r="L38" s="94">
        <f t="shared" ca="1" si="18"/>
        <v>7.2080303065358438</v>
      </c>
      <c r="M38" s="94">
        <f t="shared" ca="1" si="19"/>
        <v>1.9597111382420851</v>
      </c>
      <c r="N38" s="94">
        <f t="shared" ca="1" si="20"/>
        <v>-0.7093835680602717</v>
      </c>
      <c r="O38" s="94">
        <f t="shared" ca="1" si="21"/>
        <v>0.14096134664337095</v>
      </c>
    </row>
    <row r="39" spans="2:16">
      <c r="B39" s="96" t="s">
        <v>17</v>
      </c>
      <c r="C39" s="94">
        <f t="shared" ca="1" si="17"/>
        <v>-0.47364808314366935</v>
      </c>
      <c r="D39" s="94">
        <f t="shared" ca="1" si="17"/>
        <v>-0.47364808314366935</v>
      </c>
      <c r="E39" s="94">
        <f t="shared" ca="1" si="17"/>
        <v>-0.47364808314366935</v>
      </c>
      <c r="F39" s="94">
        <f t="shared" ca="1" si="17"/>
        <v>-0.47364808314366935</v>
      </c>
      <c r="G39" s="94">
        <f t="shared" ca="1" si="17"/>
        <v>-0.47364808314366935</v>
      </c>
      <c r="H39" s="94">
        <f t="shared" ca="1" si="17"/>
        <v>-0.47364808314366935</v>
      </c>
      <c r="L39" s="94">
        <f t="shared" ca="1" si="18"/>
        <v>7.2080303065358438</v>
      </c>
      <c r="M39" s="94">
        <f t="shared" ca="1" si="19"/>
        <v>1.9597111382420851</v>
      </c>
      <c r="N39" s="94">
        <f t="shared" ca="1" si="20"/>
        <v>-0.7093835680602717</v>
      </c>
      <c r="O39" s="94">
        <f t="shared" ca="1" si="21"/>
        <v>0.14096134664337095</v>
      </c>
    </row>
    <row r="40" spans="2:16">
      <c r="L40" s="94">
        <f t="shared" ca="1" si="18"/>
        <v>7.2080303065358438</v>
      </c>
      <c r="M40" s="94">
        <f t="shared" ca="1" si="19"/>
        <v>1.9597111382420851</v>
      </c>
      <c r="N40" s="94">
        <f t="shared" ca="1" si="20"/>
        <v>-0.7093835680602717</v>
      </c>
      <c r="O40" s="94">
        <f t="shared" ca="1" si="21"/>
        <v>0.14096134664337095</v>
      </c>
    </row>
    <row r="41" spans="2:16">
      <c r="L41" s="94">
        <f t="shared" ca="1" si="18"/>
        <v>7.2080303065358438</v>
      </c>
      <c r="M41" s="94">
        <f t="shared" ca="1" si="19"/>
        <v>1.9597111382420851</v>
      </c>
      <c r="N41" s="94">
        <f t="shared" ca="1" si="20"/>
        <v>-0.7093835680602717</v>
      </c>
      <c r="O41" s="94">
        <f t="shared" ca="1" si="21"/>
        <v>0.14096134664337095</v>
      </c>
    </row>
    <row r="42" spans="2:16">
      <c r="L42" s="94">
        <f t="shared" ca="1" si="18"/>
        <v>7.2080303065358438</v>
      </c>
      <c r="M42" s="94">
        <f t="shared" ca="1" si="19"/>
        <v>1.9597111382420851</v>
      </c>
      <c r="N42" s="94">
        <f t="shared" ca="1" si="20"/>
        <v>-0.7093835680602717</v>
      </c>
      <c r="O42" s="94">
        <f t="shared" ca="1" si="21"/>
        <v>0.14096134664337095</v>
      </c>
    </row>
    <row r="43" spans="2:16">
      <c r="L43" s="94">
        <f t="shared" ca="1" si="18"/>
        <v>7.2080303065358438</v>
      </c>
      <c r="M43" s="94">
        <f t="shared" ca="1" si="19"/>
        <v>1.9597111382420851</v>
      </c>
      <c r="N43" s="94">
        <f t="shared" ca="1" si="20"/>
        <v>-0.7093835680602717</v>
      </c>
      <c r="O43" s="94">
        <f t="shared" ca="1" si="21"/>
        <v>0.14096134664337095</v>
      </c>
    </row>
    <row r="44" spans="2:16">
      <c r="L44" s="94">
        <f t="shared" ca="1" si="18"/>
        <v>7.2080303065358438</v>
      </c>
      <c r="M44" s="94">
        <f t="shared" ca="1" si="19"/>
        <v>1.9597111382420851</v>
      </c>
      <c r="N44" s="94">
        <f t="shared" ca="1" si="20"/>
        <v>-0.7093835680602717</v>
      </c>
      <c r="O44" s="94">
        <f t="shared" ca="1" si="21"/>
        <v>0.14096134664337095</v>
      </c>
    </row>
    <row r="45" spans="2:16">
      <c r="L45" s="94">
        <f t="shared" ca="1" si="18"/>
        <v>7.2080303065358438</v>
      </c>
      <c r="M45" s="94">
        <f t="shared" ca="1" si="19"/>
        <v>1.9597111382420851</v>
      </c>
      <c r="N45" s="94">
        <f t="shared" ca="1" si="20"/>
        <v>-0.7093835680602717</v>
      </c>
      <c r="O45" s="94">
        <f t="shared" ca="1" si="21"/>
        <v>0.14096134664337095</v>
      </c>
    </row>
    <row r="46" spans="2:16">
      <c r="L46" s="94">
        <f t="shared" ca="1" si="18"/>
        <v>7.2080303065358438</v>
      </c>
      <c r="M46" s="94">
        <f t="shared" ca="1" si="19"/>
        <v>1.9597111382420851</v>
      </c>
      <c r="N46" s="94">
        <f t="shared" ca="1" si="20"/>
        <v>-0.7093835680602717</v>
      </c>
      <c r="O46" s="94">
        <f t="shared" ca="1" si="21"/>
        <v>0.14096134664337095</v>
      </c>
    </row>
    <row r="48" spans="2:16">
      <c r="L48" s="93" t="s">
        <v>14</v>
      </c>
      <c r="M48" s="93" t="s">
        <v>15</v>
      </c>
      <c r="N48" s="93" t="s">
        <v>16</v>
      </c>
      <c r="O48" s="93" t="s">
        <v>17</v>
      </c>
    </row>
  </sheetData>
  <mergeCells count="1">
    <mergeCell ref="L24:O24"/>
  </mergeCells>
  <conditionalFormatting sqref="C8:H8">
    <cfRule type="cellIs" dxfId="2" priority="1" operator="equal">
      <formula>"Marks &lt; 0"</formula>
    </cfRule>
    <cfRule type="cellIs" dxfId="1" priority="2" operator="equal">
      <formula>"Marks &gt; 10"</formula>
    </cfRule>
    <cfRule type="cellIs" dxfId="0" priority="3" operator="equal">
      <formula>"OK"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153E9643-9C49-4699-AE38-18DB34116F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Sheet1!D12:D22</xm:f>
              <xm:sqref>D23</xm:sqref>
            </x14:sparkline>
            <x14:sparkline>
              <xm:f>Sheet1!E12:E22</xm:f>
              <xm:sqref>E23</xm:sqref>
            </x14:sparkline>
            <x14:sparkline>
              <xm:f>Sheet1!F12:F22</xm:f>
              <xm:sqref>F23</xm:sqref>
            </x14:sparkline>
            <x14:sparkline>
              <xm:f>Sheet1!G12:G22</xm:f>
              <xm:sqref>G23</xm:sqref>
            </x14:sparkline>
            <x14:sparkline>
              <xm:f>Sheet1!H12:H22</xm:f>
              <xm:sqref>H23</xm:sqref>
            </x14:sparkline>
          </x14:sparklines>
        </x14:sparklineGroup>
        <x14:sparklineGroup manualMax="0" manualMin="0" type="column" displayEmptyCellsAs="gap" xr2:uid="{B2F847D9-C31B-454F-93B9-6843A41201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Sheet1!C12:C22</xm:f>
              <xm:sqref>C23</xm:sqref>
            </x14:sparkline>
          </x14:sparklines>
        </x14:sparklineGroup>
        <x14:sparklineGroup manualMax="0" manualMin="0" type="column" displayEmptyCellsAs="gap" xr2:uid="{A00A32BA-CA5A-4CDA-B6D3-25C6E1AE11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Sheet1!C13:H13</xm:f>
              <xm:sqref>I13</xm:sqref>
            </x14:sparkline>
            <x14:sparkline>
              <xm:f>Sheet1!C14:H14</xm:f>
              <xm:sqref>I14</xm:sqref>
            </x14:sparkline>
            <x14:sparkline>
              <xm:f>Sheet1!C15:H15</xm:f>
              <xm:sqref>I15</xm:sqref>
            </x14:sparkline>
            <x14:sparkline>
              <xm:f>Sheet1!C16:H16</xm:f>
              <xm:sqref>I16</xm:sqref>
            </x14:sparkline>
            <x14:sparkline>
              <xm:f>Sheet1!C17:H17</xm:f>
              <xm:sqref>I17</xm:sqref>
            </x14:sparkline>
            <x14:sparkline>
              <xm:f>Sheet1!C18:H18</xm:f>
              <xm:sqref>I18</xm:sqref>
            </x14:sparkline>
            <x14:sparkline>
              <xm:f>Sheet1!C19:H19</xm:f>
              <xm:sqref>I19</xm:sqref>
            </x14:sparkline>
            <x14:sparkline>
              <xm:f>Sheet1!C20:H20</xm:f>
              <xm:sqref>I20</xm:sqref>
            </x14:sparkline>
            <x14:sparkline>
              <xm:f>Sheet1!C21:H21</xm:f>
              <xm:sqref>I21</xm:sqref>
            </x14:sparkline>
            <x14:sparkline>
              <xm:f>Sheet1!C22:H22</xm:f>
              <xm:sqref>I22</xm:sqref>
            </x14:sparkline>
            <x14:sparkline>
              <xm:sqref>I23</xm:sqref>
            </x14:sparkline>
          </x14:sparklines>
        </x14:sparklineGroup>
        <x14:sparklineGroup manualMax="0" manualMin="0" type="column" displayEmptyCellsAs="gap" xr2:uid="{B411E6F5-E7DE-4D9E-A926-75BB9B6D0E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Sheet1!C12:H12</xm:f>
              <xm:sqref>I12</xm:sqref>
            </x14:sparkline>
          </x14:sparklines>
        </x14:sparklineGroup>
        <x14:sparklineGroup manualMax="0" manualMin="0" displayEmptyCellsAs="gap" xr2:uid="{CEBD2D43-832B-4DE0-8511-1951C3094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Sheet1!C12:H12</xm:f>
              <xm:sqref>J12</xm:sqref>
            </x14:sparkline>
            <x14:sparkline>
              <xm:f>Sheet1!C13:H13</xm:f>
              <xm:sqref>J13</xm:sqref>
            </x14:sparkline>
            <x14:sparkline>
              <xm:f>Sheet1!C14:H14</xm:f>
              <xm:sqref>J14</xm:sqref>
            </x14:sparkline>
            <x14:sparkline>
              <xm:f>Sheet1!C15:H15</xm:f>
              <xm:sqref>J15</xm:sqref>
            </x14:sparkline>
            <x14:sparkline>
              <xm:f>Sheet1!C16:H16</xm:f>
              <xm:sqref>J16</xm:sqref>
            </x14:sparkline>
            <x14:sparkline>
              <xm:f>Sheet1!C17:H17</xm:f>
              <xm:sqref>J17</xm:sqref>
            </x14:sparkline>
            <x14:sparkline>
              <xm:f>Sheet1!C18:H18</xm:f>
              <xm:sqref>J18</xm:sqref>
            </x14:sparkline>
            <x14:sparkline>
              <xm:f>Sheet1!C19:H19</xm:f>
              <xm:sqref>J19</xm:sqref>
            </x14:sparkline>
            <x14:sparkline>
              <xm:f>Sheet1!C20:H20</xm:f>
              <xm:sqref>J20</xm:sqref>
            </x14:sparkline>
            <x14:sparkline>
              <xm:f>Sheet1!C21:H21</xm:f>
              <xm:sqref>J21</xm:sqref>
            </x14:sparkline>
            <x14:sparkline>
              <xm:f>Sheet1!C22:H22</xm:f>
              <xm:sqref>J22</xm:sqref>
            </x14:sparkline>
          </x14:sparklines>
        </x14:sparklineGroup>
        <x14:sparklineGroup manualMax="0" manualMin="0" displayEmptyCellsAs="gap" xr2:uid="{354230B7-112B-41AB-940B-BFBC3D35EC1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Sheet1!C12:C22</xm:f>
              <xm:sqref>C24</xm:sqref>
            </x14:sparkline>
          </x14:sparklines>
        </x14:sparklineGroup>
        <x14:sparklineGroup manualMax="0" manualMin="0" displayEmptyCellsAs="gap" xr2:uid="{11F1BE7A-64E2-4C74-A61A-76C0B5679AE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Sheet1!D12:D22</xm:f>
              <xm:sqref>D24</xm:sqref>
            </x14:sparkline>
            <x14:sparkline>
              <xm:f>Sheet1!E12:E22</xm:f>
              <xm:sqref>E24</xm:sqref>
            </x14:sparkline>
            <x14:sparkline>
              <xm:f>Sheet1!F12:F22</xm:f>
              <xm:sqref>F24</xm:sqref>
            </x14:sparkline>
            <x14:sparkline>
              <xm:f>Sheet1!G12:G22</xm:f>
              <xm:sqref>G24</xm:sqref>
            </x14:sparkline>
            <x14:sparkline>
              <xm:f>Sheet1!H12:H22</xm:f>
              <xm:sqref>H24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</dc:creator>
  <cp:keywords/>
  <dc:description/>
  <cp:lastModifiedBy/>
  <cp:revision/>
  <dcterms:created xsi:type="dcterms:W3CDTF">2021-09-27T15:24:10Z</dcterms:created>
  <dcterms:modified xsi:type="dcterms:W3CDTF">2022-03-09T13:39:27Z</dcterms:modified>
  <cp:category/>
  <cp:contentStatus/>
</cp:coreProperties>
</file>